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2"/>
  </bookViews>
  <sheets>
    <sheet name="Esp" sheetId="1" r:id="rId1"/>
    <sheet name="Por" sheetId="2" r:id="rId2"/>
    <sheet name="Ing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<sst xmlns="http://schemas.openxmlformats.org/spreadsheetml/2006/main" count="75" uniqueCount="58">
  <si>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 xml:space="preserve">POBLACIÓN ANALFABETA </t>
  </si>
  <si>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</si>
  <si>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</si>
  <si>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</si>
  <si>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</si>
  <si>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</si>
  <si>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</si>
  <si>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</si>
  <si>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</si>
  <si>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</si>
  <si>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 xml:space="preserve">Colombia </t>
  </si>
  <si>
    <t>Colômbia</t>
  </si>
  <si>
    <t xml:space="preserve">Cuba </t>
  </si>
  <si>
    <t>Cuba</t>
  </si>
  <si>
    <t xml:space="preserve">Ecuador </t>
  </si>
  <si>
    <t>Equador</t>
  </si>
  <si>
    <t xml:space="preserve">México </t>
  </si>
  <si>
    <t>México</t>
  </si>
  <si>
    <t>Panamá</t>
  </si>
  <si>
    <t xml:space="preserve">Paraguay </t>
  </si>
  <si>
    <t>Paraguai</t>
  </si>
  <si>
    <t xml:space="preserve">Perú </t>
  </si>
  <si>
    <t>Peru</t>
  </si>
  <si>
    <t xml:space="preserve">Uruguay </t>
  </si>
  <si>
    <t>Uruguai</t>
  </si>
  <si>
    <t>Venezuela</t>
  </si>
  <si>
    <t>ALADI</t>
  </si>
  <si>
    <t>CAN</t>
  </si>
  <si>
    <t>MERCOSUR</t>
  </si>
  <si>
    <t>(Porcentaje de la población de 15 y más años de edad)</t>
  </si>
  <si>
    <t>MERCOSUL</t>
  </si>
  <si>
    <t>Panama</t>
  </si>
  <si>
    <t>(% of people ages 15 and above)</t>
  </si>
  <si>
    <t>POPULAÇÃO ANALFABETA</t>
  </si>
  <si>
    <t>(Percentagem da população com mais de 15 anos de idade)</t>
  </si>
  <si>
    <t>ILLITERATE POPULATION</t>
  </si>
  <si>
    <t>Alianza del Pacífico</t>
  </si>
  <si>
    <t>Aliança do Pacífico</t>
  </si>
  <si>
    <t xml:space="preserve">Pacific Alliance </t>
  </si>
  <si>
    <t>Bolivia</t>
  </si>
  <si>
    <t>Brazil</t>
  </si>
  <si>
    <t>Colombia</t>
  </si>
  <si>
    <t>Ecuador</t>
  </si>
  <si>
    <t>Mexico</t>
  </si>
  <si>
    <t>(1) Incluye únicamente los países del grupo que son además miembros de ALADI.</t>
  </si>
  <si>
    <t>Países ALBA (1)</t>
  </si>
  <si>
    <t>Países UNASUR (1)</t>
  </si>
  <si>
    <t>(1) Inclui somente os países do grupo que também são membros da ALADI.</t>
  </si>
  <si>
    <t>Países UNASUL (1)</t>
  </si>
  <si>
    <t>(1) It only includes the countries of the group which are also members of ALADI .</t>
  </si>
  <si>
    <t>ALBA Countries (1)</t>
  </si>
  <si>
    <t>UNASUR Countries (1)</t>
  </si>
  <si>
    <t>Fuente: CEPAL</t>
  </si>
  <si>
    <t xml:space="preserve"> Fonte: CEPAL</t>
  </si>
  <si>
    <t xml:space="preserve"> Source: ECLAC</t>
  </si>
  <si>
    <t>Última actualización: Enero 2018</t>
  </si>
  <si>
    <t xml:space="preserve"> Última atualização: Janeiro 2018</t>
  </si>
  <si>
    <t xml:space="preserve"> Updated: January 2018</t>
  </si>
</sst>
</file>

<file path=xl/styles.xml><?xml version="1.0" encoding="utf-8"?>
<styleSheet xmlns="http://schemas.openxmlformats.org/spreadsheetml/2006/main">
  <numFmts count="2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__@"/>
    <numFmt numFmtId="180" formatCode="###\ ###\ ##0.0"/>
    <numFmt numFmtId="181" formatCode="#\ ###\ 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33" applyFont="1" applyFill="1" applyAlignment="1">
      <alignment/>
    </xf>
    <xf numFmtId="0" fontId="2" fillId="0" borderId="0" xfId="33" applyFont="1" applyAlignment="1">
      <alignment/>
    </xf>
    <xf numFmtId="0" fontId="5" fillId="33" borderId="0" xfId="33" applyFont="1" applyFill="1" applyAlignment="1">
      <alignment/>
    </xf>
    <xf numFmtId="178" fontId="2" fillId="33" borderId="0" xfId="33" applyNumberFormat="1" applyFont="1" applyFill="1" applyBorder="1" applyAlignment="1">
      <alignment/>
    </xf>
    <xf numFmtId="0" fontId="2" fillId="33" borderId="0" xfId="33" applyFont="1" applyFill="1" applyBorder="1" applyAlignment="1">
      <alignment/>
    </xf>
    <xf numFmtId="0" fontId="2" fillId="0" borderId="0" xfId="33" applyFont="1" applyBorder="1" applyAlignment="1">
      <alignment/>
    </xf>
    <xf numFmtId="179" fontId="2" fillId="33" borderId="0" xfId="0" applyNumberFormat="1" applyFont="1" applyFill="1" applyBorder="1" applyAlignment="1">
      <alignment horizontal="left"/>
    </xf>
    <xf numFmtId="179" fontId="5" fillId="33" borderId="0" xfId="33" applyNumberFormat="1" applyFont="1" applyFill="1" applyBorder="1" applyAlignment="1">
      <alignment/>
    </xf>
    <xf numFmtId="180" fontId="3" fillId="33" borderId="0" xfId="0" applyNumberFormat="1" applyFont="1" applyFill="1" applyAlignment="1">
      <alignment horizontal="centerContinuous"/>
    </xf>
    <xf numFmtId="180" fontId="2" fillId="33" borderId="0" xfId="0" applyNumberFormat="1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80" fontId="6" fillId="33" borderId="0" xfId="0" applyNumberFormat="1" applyFont="1" applyFill="1" applyAlignment="1">
      <alignment horizontal="centerContinuous"/>
    </xf>
    <xf numFmtId="0" fontId="2" fillId="33" borderId="0" xfId="33" applyFont="1" applyFill="1" applyAlignment="1">
      <alignment horizontal="center"/>
    </xf>
    <xf numFmtId="0" fontId="2" fillId="33" borderId="0" xfId="33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79" fontId="2" fillId="33" borderId="0" xfId="33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center"/>
    </xf>
    <xf numFmtId="0" fontId="8" fillId="34" borderId="10" xfId="33" applyFont="1" applyFill="1" applyBorder="1" applyAlignment="1">
      <alignment/>
    </xf>
    <xf numFmtId="178" fontId="42" fillId="33" borderId="0" xfId="0" applyNumberFormat="1" applyFont="1" applyFill="1" applyBorder="1" applyAlignment="1">
      <alignment/>
    </xf>
    <xf numFmtId="179" fontId="5" fillId="33" borderId="0" xfId="0" applyNumberFormat="1" applyFont="1" applyFill="1" applyBorder="1" applyAlignment="1">
      <alignment horizontal="left"/>
    </xf>
    <xf numFmtId="0" fontId="5" fillId="33" borderId="0" xfId="33" applyFont="1" applyFill="1" applyAlignment="1">
      <alignment horizontal="left"/>
    </xf>
    <xf numFmtId="0" fontId="8" fillId="34" borderId="0" xfId="33" applyFont="1" applyFill="1" applyBorder="1" applyAlignment="1">
      <alignment horizontal="right" wrapText="1"/>
    </xf>
    <xf numFmtId="178" fontId="42" fillId="33" borderId="0" xfId="0" applyNumberFormat="1" applyFont="1" applyFill="1" applyBorder="1" applyAlignment="1">
      <alignment horizontal="right"/>
    </xf>
    <xf numFmtId="0" fontId="2" fillId="33" borderId="0" xfId="33" applyFont="1" applyFill="1" applyBorder="1" applyAlignment="1">
      <alignment horizontal="right"/>
    </xf>
    <xf numFmtId="180" fontId="2" fillId="33" borderId="0" xfId="33" applyNumberFormat="1" applyFont="1" applyFill="1" applyBorder="1" applyAlignment="1">
      <alignment horizontal="right"/>
    </xf>
    <xf numFmtId="0" fontId="4" fillId="34" borderId="11" xfId="33" applyFont="1" applyFill="1" applyBorder="1" applyAlignment="1">
      <alignment/>
    </xf>
    <xf numFmtId="0" fontId="8" fillId="34" borderId="12" xfId="33" applyFont="1" applyFill="1" applyBorder="1" applyAlignment="1">
      <alignment/>
    </xf>
    <xf numFmtId="0" fontId="2" fillId="35" borderId="13" xfId="33" applyFont="1" applyFill="1" applyBorder="1" applyAlignment="1">
      <alignment horizontal="right"/>
    </xf>
    <xf numFmtId="0" fontId="8" fillId="34" borderId="14" xfId="33" applyFont="1" applyFill="1" applyBorder="1" applyAlignment="1">
      <alignment horizontal="center"/>
    </xf>
    <xf numFmtId="0" fontId="8" fillId="34" borderId="15" xfId="33" applyFont="1" applyFill="1" applyBorder="1" applyAlignment="1">
      <alignment horizontal="center"/>
    </xf>
    <xf numFmtId="0" fontId="4" fillId="34" borderId="16" xfId="33" applyFont="1" applyFill="1" applyBorder="1" applyAlignment="1">
      <alignment/>
    </xf>
    <xf numFmtId="0" fontId="2" fillId="35" borderId="17" xfId="33" applyFont="1" applyFill="1" applyBorder="1" applyAlignment="1">
      <alignment horizontal="right"/>
    </xf>
    <xf numFmtId="180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79" fontId="2" fillId="33" borderId="14" xfId="0" applyNumberFormat="1" applyFont="1" applyFill="1" applyBorder="1" applyAlignment="1">
      <alignment horizontal="left"/>
    </xf>
    <xf numFmtId="178" fontId="42" fillId="33" borderId="15" xfId="0" applyNumberFormat="1" applyFont="1" applyFill="1" applyBorder="1" applyAlignment="1">
      <alignment horizontal="right"/>
    </xf>
    <xf numFmtId="179" fontId="2" fillId="33" borderId="16" xfId="33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/>
    </xf>
    <xf numFmtId="178" fontId="42" fillId="33" borderId="15" xfId="0" applyNumberFormat="1" applyFont="1" applyFill="1" applyBorder="1" applyAlignment="1">
      <alignment/>
    </xf>
    <xf numFmtId="0" fontId="8" fillId="34" borderId="11" xfId="33" applyFont="1" applyFill="1" applyBorder="1" applyAlignment="1">
      <alignment/>
    </xf>
    <xf numFmtId="0" fontId="8" fillId="34" borderId="15" xfId="33" applyFont="1" applyFill="1" applyBorder="1" applyAlignment="1">
      <alignment horizontal="right"/>
    </xf>
    <xf numFmtId="0" fontId="8" fillId="34" borderId="16" xfId="33" applyFont="1" applyFill="1" applyBorder="1" applyAlignment="1">
      <alignment/>
    </xf>
    <xf numFmtId="0" fontId="2" fillId="33" borderId="15" xfId="33" applyFont="1" applyFill="1" applyBorder="1" applyAlignment="1">
      <alignment horizontal="right"/>
    </xf>
    <xf numFmtId="180" fontId="2" fillId="33" borderId="15" xfId="33" applyNumberFormat="1" applyFont="1" applyFill="1" applyBorder="1" applyAlignment="1">
      <alignment horizontal="right"/>
    </xf>
    <xf numFmtId="178" fontId="2" fillId="33" borderId="15" xfId="0" applyNumberFormat="1" applyFont="1" applyFill="1" applyBorder="1" applyAlignment="1">
      <alignment horizontal="right"/>
    </xf>
    <xf numFmtId="178" fontId="2" fillId="33" borderId="0" xfId="33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1.28515625" defaultRowHeight="15"/>
  <cols>
    <col min="1" max="1" width="1.28515625" style="5" customWidth="1"/>
    <col min="2" max="2" width="20.57421875" style="6" customWidth="1"/>
    <col min="3" max="5" width="9.140625" style="6" bestFit="1" customWidth="1"/>
    <col min="6" max="6" width="9.140625" style="6" customWidth="1"/>
    <col min="7" max="8" width="9.140625" style="6" bestFit="1" customWidth="1"/>
    <col min="9" max="9" width="9.140625" style="6" customWidth="1"/>
    <col min="10" max="10" width="9.140625" style="2" customWidth="1"/>
    <col min="11" max="11" width="2.421875" style="5" customWidth="1"/>
    <col min="12" max="213" width="9.140625" style="6" customWidth="1"/>
    <col min="214" max="214" width="14.8515625" style="6" customWidth="1"/>
    <col min="215" max="215" width="0" style="6" hidden="1" customWidth="1"/>
    <col min="216" max="221" width="9.140625" style="6" bestFit="1" customWidth="1"/>
    <col min="222" max="16384" width="1.28515625" style="6" customWidth="1"/>
  </cols>
  <sheetData>
    <row r="1" spans="1:24" s="12" customFormat="1" ht="15">
      <c r="A1" s="11"/>
      <c r="B1" s="9" t="s">
        <v>0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2" customFormat="1" ht="14.25">
      <c r="A2" s="11"/>
      <c r="B2" s="13" t="s">
        <v>29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8" s="2" customFormat="1" ht="8.25" customHeight="1" thickBot="1">
      <c r="A3" s="1"/>
      <c r="B3" s="1"/>
      <c r="C3" s="14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s="2" customFormat="1" ht="6" customHeight="1">
      <c r="A4" s="1"/>
      <c r="B4" s="43"/>
      <c r="C4" s="29"/>
      <c r="D4" s="29"/>
      <c r="E4" s="29"/>
      <c r="F4" s="29"/>
      <c r="G4" s="29"/>
      <c r="H4" s="29"/>
      <c r="I4" s="29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2" s="2" customFormat="1" ht="12.75">
      <c r="A5" s="1"/>
      <c r="B5" s="31" t="s">
        <v>1</v>
      </c>
      <c r="C5" s="24">
        <v>1970</v>
      </c>
      <c r="D5" s="24">
        <v>1980</v>
      </c>
      <c r="E5" s="24">
        <v>1990</v>
      </c>
      <c r="F5" s="24">
        <v>1995</v>
      </c>
      <c r="G5" s="24">
        <v>2000</v>
      </c>
      <c r="H5" s="24">
        <v>2005</v>
      </c>
      <c r="I5" s="24">
        <v>2010</v>
      </c>
      <c r="J5" s="44">
        <v>2015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s="2" customFormat="1" ht="6" customHeight="1" thickBot="1">
      <c r="A6" s="1"/>
      <c r="B6" s="45"/>
      <c r="C6" s="20"/>
      <c r="D6" s="20"/>
      <c r="E6" s="20"/>
      <c r="F6" s="20"/>
      <c r="G6" s="20"/>
      <c r="H6" s="20"/>
      <c r="I6" s="20"/>
      <c r="J6" s="3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s="2" customFormat="1" ht="6" customHeight="1">
      <c r="A7" s="1"/>
      <c r="B7" s="35"/>
      <c r="C7" s="15"/>
      <c r="D7" s="15"/>
      <c r="E7" s="15"/>
      <c r="F7" s="15"/>
      <c r="G7" s="15"/>
      <c r="H7" s="15"/>
      <c r="I7" s="15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2" s="2" customFormat="1" ht="12.75">
      <c r="A8" s="1"/>
      <c r="B8" s="37" t="s">
        <v>2</v>
      </c>
      <c r="C8" s="25">
        <v>7</v>
      </c>
      <c r="D8" s="25">
        <v>5.6</v>
      </c>
      <c r="E8" s="25">
        <v>4.3</v>
      </c>
      <c r="F8" s="25">
        <v>3.7</v>
      </c>
      <c r="G8" s="25">
        <f>100-97.2</f>
        <v>2.799999999999997</v>
      </c>
      <c r="H8" s="25">
        <v>2.8</v>
      </c>
      <c r="I8" s="25">
        <f>100-97.8</f>
        <v>2.200000000000003</v>
      </c>
      <c r="J8" s="38">
        <v>1.9</v>
      </c>
      <c r="K8" s="1"/>
      <c r="L8" s="49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2.75">
      <c r="A9" s="1"/>
      <c r="B9" s="37" t="s">
        <v>4</v>
      </c>
      <c r="C9" s="25">
        <v>42.5</v>
      </c>
      <c r="D9" s="25">
        <v>31.3</v>
      </c>
      <c r="E9" s="25">
        <v>21.9</v>
      </c>
      <c r="F9" s="25">
        <v>17.9</v>
      </c>
      <c r="G9" s="25">
        <f>100-86.7</f>
        <v>13.299999999999997</v>
      </c>
      <c r="H9" s="25">
        <f>100-90.7</f>
        <v>9.299999999999997</v>
      </c>
      <c r="I9" s="25">
        <f>100-91.2</f>
        <v>8.799999999999997</v>
      </c>
      <c r="J9" s="38">
        <v>4.3</v>
      </c>
      <c r="K9" s="1"/>
      <c r="L9" s="4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2.75">
      <c r="A10" s="1"/>
      <c r="B10" s="37" t="s">
        <v>6</v>
      </c>
      <c r="C10" s="25">
        <v>31.6</v>
      </c>
      <c r="D10" s="25">
        <v>24</v>
      </c>
      <c r="E10" s="25">
        <v>18</v>
      </c>
      <c r="F10" s="25">
        <v>15.3</v>
      </c>
      <c r="G10" s="25">
        <f>100-86.4</f>
        <v>13.599999999999994</v>
      </c>
      <c r="H10" s="25">
        <f>100-89.6</f>
        <v>10.400000000000006</v>
      </c>
      <c r="I10" s="25">
        <f>100-90.3</f>
        <v>9.700000000000003</v>
      </c>
      <c r="J10" s="38">
        <v>7.4</v>
      </c>
      <c r="K10" s="1"/>
      <c r="L10" s="49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2.75">
      <c r="A11" s="1"/>
      <c r="B11" s="37" t="s">
        <v>8</v>
      </c>
      <c r="C11" s="25">
        <v>12.4</v>
      </c>
      <c r="D11" s="25">
        <v>8.6</v>
      </c>
      <c r="E11" s="25">
        <v>6</v>
      </c>
      <c r="F11" s="25">
        <v>5.1</v>
      </c>
      <c r="G11" s="25">
        <v>4.2</v>
      </c>
      <c r="H11" s="25">
        <v>3.5</v>
      </c>
      <c r="I11" s="25">
        <v>3.3</v>
      </c>
      <c r="J11" s="38">
        <v>2.7</v>
      </c>
      <c r="K11" s="1"/>
      <c r="L11" s="49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" customFormat="1" ht="12.75">
      <c r="A12" s="1"/>
      <c r="B12" s="37" t="s">
        <v>10</v>
      </c>
      <c r="C12" s="16">
        <v>22.2</v>
      </c>
      <c r="D12" s="16">
        <v>16</v>
      </c>
      <c r="E12" s="16">
        <v>11.6</v>
      </c>
      <c r="F12" s="16">
        <v>9.9</v>
      </c>
      <c r="G12" s="16">
        <v>8.4</v>
      </c>
      <c r="H12" s="25">
        <f>100-92.8</f>
        <v>7.200000000000003</v>
      </c>
      <c r="I12" s="25">
        <f>100-93.4</f>
        <v>6.599999999999994</v>
      </c>
      <c r="J12" s="38">
        <v>5.3</v>
      </c>
      <c r="K12" s="1"/>
      <c r="L12" s="49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2.75">
      <c r="A13" s="1"/>
      <c r="B13" s="37" t="s">
        <v>12</v>
      </c>
      <c r="C13" s="16">
        <v>10.7</v>
      </c>
      <c r="D13" s="25">
        <v>7.5</v>
      </c>
      <c r="E13" s="25">
        <v>4.9</v>
      </c>
      <c r="F13" s="25">
        <v>4.1</v>
      </c>
      <c r="G13" s="25">
        <v>3.3</v>
      </c>
      <c r="H13" s="25">
        <v>2.7</v>
      </c>
      <c r="I13" s="25">
        <f>100-99.8</f>
        <v>0.20000000000000284</v>
      </c>
      <c r="J13" s="38">
        <v>0.3</v>
      </c>
      <c r="K13" s="1"/>
      <c r="L13" s="49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2.75">
      <c r="A14" s="1"/>
      <c r="B14" s="37" t="s">
        <v>14</v>
      </c>
      <c r="C14" s="16">
        <v>25.7</v>
      </c>
      <c r="D14" s="16">
        <v>18.1</v>
      </c>
      <c r="E14" s="16">
        <v>12.4</v>
      </c>
      <c r="F14" s="16">
        <v>10.2</v>
      </c>
      <c r="G14" s="16">
        <v>9</v>
      </c>
      <c r="H14" s="16">
        <v>7</v>
      </c>
      <c r="I14" s="16">
        <f>100-91.9</f>
        <v>8.099999999999994</v>
      </c>
      <c r="J14" s="48">
        <v>5.5</v>
      </c>
      <c r="K14" s="1"/>
      <c r="L14" s="49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2.75">
      <c r="A15" s="1"/>
      <c r="B15" s="37" t="s">
        <v>16</v>
      </c>
      <c r="C15" s="25">
        <v>26.5</v>
      </c>
      <c r="D15" s="25">
        <v>18.7</v>
      </c>
      <c r="E15" s="25">
        <v>12.7</v>
      </c>
      <c r="F15" s="25">
        <v>10.5</v>
      </c>
      <c r="G15" s="25">
        <f>100-90.5</f>
        <v>9.5</v>
      </c>
      <c r="H15" s="25">
        <f>100-91.6</f>
        <v>8.400000000000006</v>
      </c>
      <c r="I15" s="25">
        <f>100-93.1</f>
        <v>6.900000000000006</v>
      </c>
      <c r="J15" s="38">
        <v>5.6</v>
      </c>
      <c r="K15" s="1"/>
      <c r="L15" s="49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2.75">
      <c r="A16" s="1"/>
      <c r="B16" s="37" t="s">
        <v>18</v>
      </c>
      <c r="C16" s="25">
        <v>20.7</v>
      </c>
      <c r="D16" s="25">
        <v>15.1</v>
      </c>
      <c r="E16" s="25">
        <v>11</v>
      </c>
      <c r="F16" s="25">
        <v>9.4</v>
      </c>
      <c r="G16" s="25">
        <f>100-91.9</f>
        <v>8.099999999999994</v>
      </c>
      <c r="H16" s="25">
        <v>7</v>
      </c>
      <c r="I16" s="25">
        <f>100-94.1</f>
        <v>5.900000000000006</v>
      </c>
      <c r="J16" s="38">
        <v>5</v>
      </c>
      <c r="K16" s="1"/>
      <c r="L16" s="49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" customFormat="1" ht="12.75">
      <c r="A17" s="1"/>
      <c r="B17" s="37" t="s">
        <v>19</v>
      </c>
      <c r="C17" s="16">
        <v>20.2</v>
      </c>
      <c r="D17" s="16">
        <v>14.1</v>
      </c>
      <c r="E17" s="16">
        <v>9.7</v>
      </c>
      <c r="F17" s="16">
        <v>8.1</v>
      </c>
      <c r="G17" s="16">
        <v>6.7</v>
      </c>
      <c r="H17" s="16">
        <v>5.4</v>
      </c>
      <c r="I17" s="16">
        <f>100-93.9</f>
        <v>6.099999999999994</v>
      </c>
      <c r="J17" s="48">
        <v>4.4</v>
      </c>
      <c r="K17" s="1"/>
      <c r="L17" s="49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" customFormat="1" ht="12.75">
      <c r="A18" s="1"/>
      <c r="B18" s="37" t="s">
        <v>21</v>
      </c>
      <c r="C18" s="16">
        <v>28.5</v>
      </c>
      <c r="D18" s="16">
        <v>20.6</v>
      </c>
      <c r="E18" s="16">
        <v>14.5</v>
      </c>
      <c r="F18" s="16">
        <v>12.2</v>
      </c>
      <c r="G18" s="16">
        <v>12.2</v>
      </c>
      <c r="H18" s="16">
        <f>100-87.9</f>
        <v>12.099999999999994</v>
      </c>
      <c r="I18" s="16">
        <v>7</v>
      </c>
      <c r="J18" s="48">
        <v>5.5</v>
      </c>
      <c r="K18" s="1"/>
      <c r="L18" s="49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" customFormat="1" ht="12.75">
      <c r="A19" s="1"/>
      <c r="B19" s="37" t="s">
        <v>23</v>
      </c>
      <c r="C19" s="25">
        <v>6.7</v>
      </c>
      <c r="D19" s="25">
        <v>5</v>
      </c>
      <c r="E19" s="25">
        <v>3.5</v>
      </c>
      <c r="F19" s="25">
        <v>2.9</v>
      </c>
      <c r="G19" s="25">
        <v>2.4</v>
      </c>
      <c r="H19" s="25">
        <f>100-97.8</f>
        <v>2.200000000000003</v>
      </c>
      <c r="I19" s="25">
        <f>100-98.1</f>
        <v>1.9000000000000057</v>
      </c>
      <c r="J19" s="38">
        <v>1.6</v>
      </c>
      <c r="K19" s="1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" customFormat="1" ht="12.75">
      <c r="A20" s="1"/>
      <c r="B20" s="37" t="s">
        <v>25</v>
      </c>
      <c r="C20" s="25">
        <v>23.7</v>
      </c>
      <c r="D20" s="25">
        <v>16.1</v>
      </c>
      <c r="E20" s="25">
        <v>11.1</v>
      </c>
      <c r="F20" s="25">
        <v>9.1</v>
      </c>
      <c r="G20" s="25">
        <v>7</v>
      </c>
      <c r="H20" s="25">
        <f>100-95.2</f>
        <v>4.799999999999997</v>
      </c>
      <c r="I20" s="25">
        <v>4.5</v>
      </c>
      <c r="J20" s="38">
        <v>4.6</v>
      </c>
      <c r="K20" s="1"/>
      <c r="L20" s="49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2.75">
      <c r="A21" s="1"/>
      <c r="B21" s="37"/>
      <c r="C21" s="26"/>
      <c r="D21" s="26"/>
      <c r="E21" s="26"/>
      <c r="F21" s="26"/>
      <c r="G21" s="26"/>
      <c r="H21" s="26"/>
      <c r="I21" s="26"/>
      <c r="J21" s="4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" customFormat="1" ht="12.75">
      <c r="A22" s="1"/>
      <c r="B22" s="37" t="s">
        <v>26</v>
      </c>
      <c r="C22" s="27">
        <f aca="true" t="shared" si="0" ref="C22:J22">AVERAGE(C8:C20)</f>
        <v>21.415384615384614</v>
      </c>
      <c r="D22" s="27">
        <f t="shared" si="0"/>
        <v>15.438461538461535</v>
      </c>
      <c r="E22" s="27">
        <f t="shared" si="0"/>
        <v>10.892307692307693</v>
      </c>
      <c r="F22" s="27">
        <f t="shared" si="0"/>
        <v>9.107692307692307</v>
      </c>
      <c r="G22" s="27">
        <f t="shared" si="0"/>
        <v>7.730769230769231</v>
      </c>
      <c r="H22" s="27">
        <f t="shared" si="0"/>
        <v>6.36923076923077</v>
      </c>
      <c r="I22" s="27">
        <f t="shared" si="0"/>
        <v>5.476923076923077</v>
      </c>
      <c r="J22" s="47">
        <f t="shared" si="0"/>
        <v>4.161538461538462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2.75">
      <c r="A23" s="1"/>
      <c r="B23" s="37" t="s">
        <v>27</v>
      </c>
      <c r="C23" s="27">
        <f aca="true" t="shared" si="1" ref="C23:J23">AVERAGE(C9,C12,C14,C17)</f>
        <v>27.650000000000002</v>
      </c>
      <c r="D23" s="27">
        <f t="shared" si="1"/>
        <v>19.875</v>
      </c>
      <c r="E23" s="27">
        <f t="shared" si="1"/>
        <v>13.899999999999999</v>
      </c>
      <c r="F23" s="27">
        <f t="shared" si="1"/>
        <v>11.525</v>
      </c>
      <c r="G23" s="27">
        <f t="shared" si="1"/>
        <v>9.35</v>
      </c>
      <c r="H23" s="27">
        <f t="shared" si="1"/>
        <v>7.225</v>
      </c>
      <c r="I23" s="27">
        <f t="shared" si="1"/>
        <v>7.399999999999995</v>
      </c>
      <c r="J23" s="47">
        <f t="shared" si="1"/>
        <v>4.875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7" s="12" customFormat="1" ht="12.75">
      <c r="A24" s="11"/>
      <c r="B24" s="37" t="s">
        <v>28</v>
      </c>
      <c r="C24" s="27">
        <f aca="true" t="shared" si="2" ref="C24:J24">AVERAGE(C8,C10,C17,C19,C20)</f>
        <v>17.84</v>
      </c>
      <c r="D24" s="27">
        <f t="shared" si="2"/>
        <v>12.960000000000003</v>
      </c>
      <c r="E24" s="27">
        <f t="shared" si="2"/>
        <v>9.32</v>
      </c>
      <c r="F24" s="27">
        <f t="shared" si="2"/>
        <v>7.82</v>
      </c>
      <c r="G24" s="27">
        <f t="shared" si="2"/>
        <v>6.499999999999997</v>
      </c>
      <c r="H24" s="27">
        <f t="shared" si="2"/>
        <v>5.120000000000002</v>
      </c>
      <c r="I24" s="27">
        <f t="shared" si="2"/>
        <v>4.880000000000001</v>
      </c>
      <c r="J24" s="47">
        <f t="shared" si="2"/>
        <v>3.9799999999999995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2.75">
      <c r="A25" s="11"/>
      <c r="B25" s="37" t="s">
        <v>45</v>
      </c>
      <c r="C25" s="27">
        <f aca="true" t="shared" si="3" ref="C25:J25">AVERAGE(C9,C13,C14,C20)</f>
        <v>25.650000000000002</v>
      </c>
      <c r="D25" s="27">
        <f t="shared" si="3"/>
        <v>18.25</v>
      </c>
      <c r="E25" s="27">
        <f t="shared" si="3"/>
        <v>12.575</v>
      </c>
      <c r="F25" s="27">
        <f t="shared" si="3"/>
        <v>10.325000000000001</v>
      </c>
      <c r="G25" s="27">
        <f t="shared" si="3"/>
        <v>8.149999999999999</v>
      </c>
      <c r="H25" s="27">
        <f t="shared" si="3"/>
        <v>5.949999999999998</v>
      </c>
      <c r="I25" s="27">
        <f t="shared" si="3"/>
        <v>5.399999999999999</v>
      </c>
      <c r="J25" s="47">
        <f t="shared" si="3"/>
        <v>3.675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2.75">
      <c r="A26" s="11"/>
      <c r="B26" s="37" t="s">
        <v>36</v>
      </c>
      <c r="C26" s="27">
        <f aca="true" t="shared" si="4" ref="C26:J26">AVERAGE(C11,C12,C15,C18)</f>
        <v>22.4</v>
      </c>
      <c r="D26" s="27">
        <f t="shared" si="4"/>
        <v>15.975</v>
      </c>
      <c r="E26" s="27">
        <f t="shared" si="4"/>
        <v>11.2</v>
      </c>
      <c r="F26" s="27">
        <f t="shared" si="4"/>
        <v>9.425</v>
      </c>
      <c r="G26" s="27">
        <f t="shared" si="4"/>
        <v>8.575</v>
      </c>
      <c r="H26" s="27">
        <f t="shared" si="4"/>
        <v>7.800000000000001</v>
      </c>
      <c r="I26" s="27">
        <f t="shared" si="4"/>
        <v>5.95</v>
      </c>
      <c r="J26" s="47">
        <f t="shared" si="4"/>
        <v>4.775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2.75">
      <c r="A27" s="11"/>
      <c r="B27" s="37" t="s">
        <v>46</v>
      </c>
      <c r="C27" s="27">
        <f aca="true" t="shared" si="5" ref="C27:J27">AVERAGE(C8,C9,C10,C11,C12,C14,C17,C18,C19,C20)</f>
        <v>22.049999999999997</v>
      </c>
      <c r="D27" s="27">
        <f t="shared" si="5"/>
        <v>15.939999999999998</v>
      </c>
      <c r="E27" s="27">
        <f t="shared" si="5"/>
        <v>11.3</v>
      </c>
      <c r="F27" s="27">
        <f t="shared" si="5"/>
        <v>9.44</v>
      </c>
      <c r="G27" s="27">
        <f t="shared" si="5"/>
        <v>7.959999999999999</v>
      </c>
      <c r="H27" s="27">
        <f t="shared" si="5"/>
        <v>6.469999999999999</v>
      </c>
      <c r="I27" s="27">
        <f t="shared" si="5"/>
        <v>5.8199999999999985</v>
      </c>
      <c r="J27" s="47">
        <f t="shared" si="5"/>
        <v>4.32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9" s="12" customFormat="1" ht="8.25" customHeight="1" thickBot="1">
      <c r="A28" s="11"/>
      <c r="B28" s="39"/>
      <c r="C28" s="40"/>
      <c r="D28" s="40"/>
      <c r="E28" s="40"/>
      <c r="F28" s="40"/>
      <c r="G28" s="40"/>
      <c r="H28" s="40"/>
      <c r="I28" s="40"/>
      <c r="J28" s="4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1"/>
      <c r="Y28" s="11"/>
      <c r="Z28" s="11"/>
      <c r="AA28" s="11"/>
      <c r="AB28" s="11"/>
      <c r="AC28" s="11"/>
    </row>
    <row r="29" spans="1:29" s="12" customFormat="1" ht="8.25" customHeight="1">
      <c r="A29" s="11"/>
      <c r="B29" s="18"/>
      <c r="C29" s="19"/>
      <c r="D29" s="19"/>
      <c r="E29" s="19"/>
      <c r="F29" s="19"/>
      <c r="G29" s="19"/>
      <c r="H29" s="19"/>
      <c r="I29" s="19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1"/>
      <c r="Y29" s="11"/>
      <c r="Z29" s="11"/>
      <c r="AA29" s="11"/>
      <c r="AB29" s="11"/>
      <c r="AC29" s="11"/>
    </row>
    <row r="30" spans="2:10" ht="12.75" customHeight="1">
      <c r="B30" s="7" t="s">
        <v>52</v>
      </c>
      <c r="C30" s="4"/>
      <c r="D30" s="4"/>
      <c r="E30" s="4"/>
      <c r="F30" s="4"/>
      <c r="G30" s="4"/>
      <c r="H30" s="4"/>
      <c r="I30" s="4"/>
      <c r="J30" s="4"/>
    </row>
    <row r="31" spans="2:10" ht="12.75" customHeight="1">
      <c r="B31" s="7" t="s">
        <v>55</v>
      </c>
      <c r="C31" s="4"/>
      <c r="D31" s="4"/>
      <c r="E31" s="4"/>
      <c r="F31" s="4"/>
      <c r="G31" s="4"/>
      <c r="H31" s="4"/>
      <c r="I31" s="4"/>
      <c r="J31" s="4"/>
    </row>
    <row r="32" spans="2:10" ht="12.75" customHeight="1">
      <c r="B32" s="7" t="s">
        <v>44</v>
      </c>
      <c r="C32" s="4"/>
      <c r="D32" s="4"/>
      <c r="E32" s="4"/>
      <c r="F32" s="4"/>
      <c r="G32" s="4"/>
      <c r="H32" s="4"/>
      <c r="I32" s="4"/>
      <c r="J32" s="4"/>
    </row>
    <row r="33" spans="3:10" ht="12.75">
      <c r="C33" s="5"/>
      <c r="D33" s="5"/>
      <c r="E33" s="5"/>
      <c r="F33" s="5"/>
      <c r="G33" s="5"/>
      <c r="H33" s="5"/>
      <c r="I33" s="5"/>
      <c r="J33" s="1"/>
    </row>
    <row r="34" spans="2:10" ht="12.75">
      <c r="B34" s="5"/>
      <c r="C34" s="5"/>
      <c r="D34" s="5"/>
      <c r="E34" s="5"/>
      <c r="F34" s="5"/>
      <c r="G34" s="5"/>
      <c r="H34" s="5"/>
      <c r="I34" s="5"/>
      <c r="J34" s="1"/>
    </row>
    <row r="35" spans="2:10" ht="12.75">
      <c r="B35" s="5"/>
      <c r="C35" s="5"/>
      <c r="D35" s="5"/>
      <c r="E35" s="5"/>
      <c r="F35" s="5"/>
      <c r="G35" s="5"/>
      <c r="H35" s="5"/>
      <c r="I35" s="5"/>
      <c r="J35" s="1"/>
    </row>
    <row r="36" spans="2:10" ht="12.75">
      <c r="B36" s="5"/>
      <c r="C36" s="5"/>
      <c r="D36" s="5"/>
      <c r="E36" s="5"/>
      <c r="F36" s="5"/>
      <c r="G36" s="5"/>
      <c r="H36" s="5"/>
      <c r="I36" s="5"/>
      <c r="J36" s="1"/>
    </row>
    <row r="37" spans="2:10" ht="12.75">
      <c r="B37" s="5"/>
      <c r="C37" s="5"/>
      <c r="D37" s="5"/>
      <c r="E37" s="5"/>
      <c r="F37" s="5"/>
      <c r="G37" s="5"/>
      <c r="H37" s="5"/>
      <c r="I37" s="5"/>
      <c r="J37" s="1"/>
    </row>
    <row r="38" spans="2:10" ht="12.75">
      <c r="B38" s="5"/>
      <c r="C38" s="5"/>
      <c r="D38" s="5"/>
      <c r="E38" s="5"/>
      <c r="F38" s="5"/>
      <c r="G38" s="5"/>
      <c r="H38" s="5"/>
      <c r="I38" s="5"/>
      <c r="J38" s="1"/>
    </row>
    <row r="39" ht="12.75">
      <c r="J39" s="1"/>
    </row>
    <row r="40" ht="12.75">
      <c r="J40" s="1"/>
    </row>
    <row r="41" ht="12.75">
      <c r="J41" s="1"/>
    </row>
    <row r="42" ht="12.75">
      <c r="J42" s="1"/>
    </row>
    <row r="43" ht="12.75">
      <c r="J43" s="1"/>
    </row>
    <row r="44" ht="12.75">
      <c r="J44" s="1"/>
    </row>
    <row r="45" ht="12.75">
      <c r="J45" s="1"/>
    </row>
    <row r="46" ht="12.75">
      <c r="J46" s="1"/>
    </row>
    <row r="47" ht="12.75">
      <c r="J47" s="1"/>
    </row>
    <row r="48" ht="12.75">
      <c r="J48" s="1"/>
    </row>
    <row r="49" ht="12.75">
      <c r="J49" s="1"/>
    </row>
    <row r="50" ht="12.75">
      <c r="J50" s="1"/>
    </row>
    <row r="51" ht="12.75">
      <c r="J51" s="1"/>
    </row>
    <row r="52" ht="12.75"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8"/>
  <sheetViews>
    <sheetView zoomScale="86" zoomScaleNormal="86" zoomScalePageLayoutView="0" workbookViewId="0" topLeftCell="A1">
      <selection activeCell="B32" sqref="B32"/>
    </sheetView>
  </sheetViews>
  <sheetFormatPr defaultColWidth="1.28515625" defaultRowHeight="15"/>
  <cols>
    <col min="1" max="1" width="1.28515625" style="5" customWidth="1"/>
    <col min="2" max="2" width="20.57421875" style="2" customWidth="1"/>
    <col min="3" max="9" width="9.28125" style="6" customWidth="1"/>
    <col min="10" max="10" width="9.28125" style="2" customWidth="1"/>
    <col min="11" max="11" width="2.28125" style="5" customWidth="1"/>
    <col min="12" max="12" width="6.421875" style="6" customWidth="1"/>
    <col min="13" max="213" width="9.140625" style="6" customWidth="1"/>
    <col min="214" max="214" width="14.8515625" style="6" customWidth="1"/>
    <col min="215" max="215" width="0" style="6" hidden="1" customWidth="1"/>
    <col min="216" max="221" width="9.140625" style="6" bestFit="1" customWidth="1"/>
    <col min="222" max="16384" width="1.28515625" style="6" customWidth="1"/>
  </cols>
  <sheetData>
    <row r="1" spans="1:24" s="12" customFormat="1" ht="15">
      <c r="A1" s="11"/>
      <c r="B1" s="9" t="s">
        <v>33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2" customFormat="1" ht="14.25">
      <c r="A2" s="11"/>
      <c r="B2" s="13" t="s">
        <v>34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8" s="2" customFormat="1" ht="8.25" customHeight="1" thickBot="1">
      <c r="A3" s="1"/>
      <c r="B3" s="1"/>
      <c r="C3" s="14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s="2" customFormat="1" ht="6" customHeight="1">
      <c r="A4" s="1"/>
      <c r="B4" s="28"/>
      <c r="C4" s="29"/>
      <c r="D4" s="29"/>
      <c r="E4" s="29"/>
      <c r="F4" s="29"/>
      <c r="G4" s="29"/>
      <c r="H4" s="29"/>
      <c r="I4" s="29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2" s="2" customFormat="1" ht="12.75">
      <c r="A5" s="1"/>
      <c r="B5" s="31" t="s">
        <v>1</v>
      </c>
      <c r="C5" s="24">
        <v>1970</v>
      </c>
      <c r="D5" s="24">
        <v>1980</v>
      </c>
      <c r="E5" s="24">
        <v>1990</v>
      </c>
      <c r="F5" s="24">
        <v>1995</v>
      </c>
      <c r="G5" s="24">
        <v>2000</v>
      </c>
      <c r="H5" s="24">
        <v>2005</v>
      </c>
      <c r="I5" s="24">
        <v>2010</v>
      </c>
      <c r="J5" s="32">
        <v>2015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s="2" customFormat="1" ht="6" customHeight="1" thickBot="1">
      <c r="A6" s="1"/>
      <c r="B6" s="33"/>
      <c r="C6" s="20"/>
      <c r="D6" s="20"/>
      <c r="E6" s="20"/>
      <c r="F6" s="20"/>
      <c r="G6" s="20"/>
      <c r="H6" s="20"/>
      <c r="I6" s="20"/>
      <c r="J6" s="3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s="2" customFormat="1" ht="6" customHeight="1">
      <c r="A7" s="1"/>
      <c r="B7" s="35"/>
      <c r="C7" s="15"/>
      <c r="D7" s="15"/>
      <c r="E7" s="15"/>
      <c r="F7" s="15"/>
      <c r="G7" s="15"/>
      <c r="H7" s="15"/>
      <c r="I7" s="15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2" s="2" customFormat="1" ht="12.75">
      <c r="A8" s="1"/>
      <c r="B8" s="37" t="s">
        <v>3</v>
      </c>
      <c r="C8" s="21">
        <f>Esp!C8</f>
        <v>7</v>
      </c>
      <c r="D8" s="21">
        <f>Esp!D8</f>
        <v>5.6</v>
      </c>
      <c r="E8" s="21">
        <f>Esp!E8</f>
        <v>4.3</v>
      </c>
      <c r="F8" s="21">
        <f>Esp!F8</f>
        <v>3.7</v>
      </c>
      <c r="G8" s="21">
        <f>Esp!G8</f>
        <v>2.799999999999997</v>
      </c>
      <c r="H8" s="21">
        <f>Esp!H8</f>
        <v>2.8</v>
      </c>
      <c r="I8" s="21">
        <f>Esp!I8</f>
        <v>2.200000000000003</v>
      </c>
      <c r="J8" s="42">
        <f>Esp!J8</f>
        <v>1.9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2.75">
      <c r="A9" s="1"/>
      <c r="B9" s="37" t="s">
        <v>5</v>
      </c>
      <c r="C9" s="21">
        <f>Esp!C9</f>
        <v>42.5</v>
      </c>
      <c r="D9" s="21">
        <f>Esp!D9</f>
        <v>31.3</v>
      </c>
      <c r="E9" s="21">
        <f>Esp!E9</f>
        <v>21.9</v>
      </c>
      <c r="F9" s="21">
        <f>Esp!F9</f>
        <v>17.9</v>
      </c>
      <c r="G9" s="21">
        <f>Esp!G9</f>
        <v>13.299999999999997</v>
      </c>
      <c r="H9" s="21">
        <f>Esp!H9</f>
        <v>9.299999999999997</v>
      </c>
      <c r="I9" s="21">
        <f>Esp!I9</f>
        <v>8.799999999999997</v>
      </c>
      <c r="J9" s="42">
        <f>Esp!J9</f>
        <v>4.3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2.75">
      <c r="A10" s="1"/>
      <c r="B10" s="37" t="s">
        <v>7</v>
      </c>
      <c r="C10" s="21">
        <f>Esp!C10</f>
        <v>31.6</v>
      </c>
      <c r="D10" s="21">
        <f>Esp!D10</f>
        <v>24</v>
      </c>
      <c r="E10" s="21">
        <f>Esp!E10</f>
        <v>18</v>
      </c>
      <c r="F10" s="21">
        <f>Esp!F10</f>
        <v>15.3</v>
      </c>
      <c r="G10" s="21">
        <f>Esp!G10</f>
        <v>13.599999999999994</v>
      </c>
      <c r="H10" s="21">
        <f>Esp!H10</f>
        <v>10.400000000000006</v>
      </c>
      <c r="I10" s="21">
        <f>Esp!I10</f>
        <v>9.700000000000003</v>
      </c>
      <c r="J10" s="42">
        <f>Esp!J10</f>
        <v>7.4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2.75">
      <c r="A11" s="1"/>
      <c r="B11" s="37" t="s">
        <v>9</v>
      </c>
      <c r="C11" s="21">
        <f>Esp!C11</f>
        <v>12.4</v>
      </c>
      <c r="D11" s="21">
        <f>Esp!D11</f>
        <v>8.6</v>
      </c>
      <c r="E11" s="21">
        <f>Esp!E11</f>
        <v>6</v>
      </c>
      <c r="F11" s="21">
        <f>Esp!F11</f>
        <v>5.1</v>
      </c>
      <c r="G11" s="21">
        <f>Esp!G11</f>
        <v>4.2</v>
      </c>
      <c r="H11" s="21">
        <f>Esp!H11</f>
        <v>3.5</v>
      </c>
      <c r="I11" s="21">
        <f>Esp!I11</f>
        <v>3.3</v>
      </c>
      <c r="J11" s="42">
        <f>Esp!J11</f>
        <v>2.7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" customFormat="1" ht="12.75">
      <c r="A12" s="1"/>
      <c r="B12" s="37" t="s">
        <v>11</v>
      </c>
      <c r="C12" s="21">
        <f>Esp!C12</f>
        <v>22.2</v>
      </c>
      <c r="D12" s="21">
        <f>Esp!D12</f>
        <v>16</v>
      </c>
      <c r="E12" s="21">
        <f>Esp!E12</f>
        <v>11.6</v>
      </c>
      <c r="F12" s="21">
        <f>Esp!F12</f>
        <v>9.9</v>
      </c>
      <c r="G12" s="21">
        <f>Esp!G12</f>
        <v>8.4</v>
      </c>
      <c r="H12" s="21">
        <f>Esp!H12</f>
        <v>7.200000000000003</v>
      </c>
      <c r="I12" s="21">
        <f>Esp!I12</f>
        <v>6.599999999999994</v>
      </c>
      <c r="J12" s="42">
        <f>Esp!J12</f>
        <v>5.3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2.75">
      <c r="A13" s="1"/>
      <c r="B13" s="37" t="s">
        <v>13</v>
      </c>
      <c r="C13" s="21">
        <f>Esp!C13</f>
        <v>10.7</v>
      </c>
      <c r="D13" s="21">
        <f>Esp!D13</f>
        <v>7.5</v>
      </c>
      <c r="E13" s="21">
        <f>Esp!E13</f>
        <v>4.9</v>
      </c>
      <c r="F13" s="21">
        <f>Esp!F13</f>
        <v>4.1</v>
      </c>
      <c r="G13" s="21">
        <f>Esp!G13</f>
        <v>3.3</v>
      </c>
      <c r="H13" s="21">
        <f>Esp!H13</f>
        <v>2.7</v>
      </c>
      <c r="I13" s="21">
        <f>Esp!I13</f>
        <v>0.20000000000000284</v>
      </c>
      <c r="J13" s="42">
        <f>Esp!J13</f>
        <v>0.3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2.75">
      <c r="A14" s="1"/>
      <c r="B14" s="37" t="s">
        <v>15</v>
      </c>
      <c r="C14" s="21">
        <f>Esp!C14</f>
        <v>25.7</v>
      </c>
      <c r="D14" s="21">
        <f>Esp!D14</f>
        <v>18.1</v>
      </c>
      <c r="E14" s="21">
        <f>Esp!E14</f>
        <v>12.4</v>
      </c>
      <c r="F14" s="21">
        <f>Esp!F14</f>
        <v>10.2</v>
      </c>
      <c r="G14" s="21">
        <f>Esp!G14</f>
        <v>9</v>
      </c>
      <c r="H14" s="21">
        <f>Esp!H14</f>
        <v>7</v>
      </c>
      <c r="I14" s="21">
        <f>Esp!I14</f>
        <v>8.099999999999994</v>
      </c>
      <c r="J14" s="42">
        <f>Esp!J14</f>
        <v>5.5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2.75">
      <c r="A15" s="1"/>
      <c r="B15" s="37" t="s">
        <v>17</v>
      </c>
      <c r="C15" s="21">
        <f>Esp!C15</f>
        <v>26.5</v>
      </c>
      <c r="D15" s="21">
        <f>Esp!D15</f>
        <v>18.7</v>
      </c>
      <c r="E15" s="21">
        <f>Esp!E15</f>
        <v>12.7</v>
      </c>
      <c r="F15" s="21">
        <f>Esp!F15</f>
        <v>10.5</v>
      </c>
      <c r="G15" s="21">
        <f>Esp!G15</f>
        <v>9.5</v>
      </c>
      <c r="H15" s="21">
        <f>Esp!H15</f>
        <v>8.400000000000006</v>
      </c>
      <c r="I15" s="21">
        <f>Esp!I15</f>
        <v>6.900000000000006</v>
      </c>
      <c r="J15" s="42">
        <f>Esp!J15</f>
        <v>5.6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2.75">
      <c r="A16" s="1"/>
      <c r="B16" s="37" t="s">
        <v>18</v>
      </c>
      <c r="C16" s="21">
        <f>Esp!C16</f>
        <v>20.7</v>
      </c>
      <c r="D16" s="21">
        <f>Esp!D16</f>
        <v>15.1</v>
      </c>
      <c r="E16" s="21">
        <f>Esp!E16</f>
        <v>11</v>
      </c>
      <c r="F16" s="21">
        <f>Esp!F16</f>
        <v>9.4</v>
      </c>
      <c r="G16" s="21">
        <f>Esp!G16</f>
        <v>8.099999999999994</v>
      </c>
      <c r="H16" s="21">
        <f>Esp!H16</f>
        <v>7</v>
      </c>
      <c r="I16" s="21">
        <f>Esp!I16</f>
        <v>5.900000000000006</v>
      </c>
      <c r="J16" s="42">
        <f>Esp!J16</f>
        <v>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" customFormat="1" ht="12.75">
      <c r="A17" s="1"/>
      <c r="B17" s="37" t="s">
        <v>20</v>
      </c>
      <c r="C17" s="21">
        <f>Esp!C17</f>
        <v>20.2</v>
      </c>
      <c r="D17" s="21">
        <f>Esp!D17</f>
        <v>14.1</v>
      </c>
      <c r="E17" s="21">
        <f>Esp!E17</f>
        <v>9.7</v>
      </c>
      <c r="F17" s="21">
        <f>Esp!F17</f>
        <v>8.1</v>
      </c>
      <c r="G17" s="21">
        <f>Esp!G17</f>
        <v>6.7</v>
      </c>
      <c r="H17" s="21">
        <f>Esp!H17</f>
        <v>5.4</v>
      </c>
      <c r="I17" s="21">
        <f>Esp!I17</f>
        <v>6.099999999999994</v>
      </c>
      <c r="J17" s="42">
        <f>Esp!J17</f>
        <v>4.4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" customFormat="1" ht="12.75">
      <c r="A18" s="1"/>
      <c r="B18" s="37" t="s">
        <v>22</v>
      </c>
      <c r="C18" s="21">
        <f>Esp!C18</f>
        <v>28.5</v>
      </c>
      <c r="D18" s="21">
        <f>Esp!D18</f>
        <v>20.6</v>
      </c>
      <c r="E18" s="21">
        <f>Esp!E18</f>
        <v>14.5</v>
      </c>
      <c r="F18" s="21">
        <f>Esp!F18</f>
        <v>12.2</v>
      </c>
      <c r="G18" s="21">
        <f>Esp!G18</f>
        <v>12.2</v>
      </c>
      <c r="H18" s="21">
        <f>Esp!H18</f>
        <v>12.099999999999994</v>
      </c>
      <c r="I18" s="21">
        <f>Esp!I18</f>
        <v>7</v>
      </c>
      <c r="J18" s="42">
        <f>Esp!J18</f>
        <v>5.5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" customFormat="1" ht="12.75">
      <c r="A19" s="1"/>
      <c r="B19" s="37" t="s">
        <v>24</v>
      </c>
      <c r="C19" s="21">
        <f>Esp!C19</f>
        <v>6.7</v>
      </c>
      <c r="D19" s="21">
        <f>Esp!D19</f>
        <v>5</v>
      </c>
      <c r="E19" s="21">
        <f>Esp!E19</f>
        <v>3.5</v>
      </c>
      <c r="F19" s="21">
        <f>Esp!F19</f>
        <v>2.9</v>
      </c>
      <c r="G19" s="21">
        <f>Esp!G19</f>
        <v>2.4</v>
      </c>
      <c r="H19" s="21">
        <f>Esp!H19</f>
        <v>2.200000000000003</v>
      </c>
      <c r="I19" s="21">
        <f>Esp!I19</f>
        <v>1.9000000000000057</v>
      </c>
      <c r="J19" s="42">
        <f>Esp!J19</f>
        <v>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" customFormat="1" ht="12.75">
      <c r="A20" s="1"/>
      <c r="B20" s="37" t="s">
        <v>25</v>
      </c>
      <c r="C20" s="21">
        <f>Esp!C20</f>
        <v>23.7</v>
      </c>
      <c r="D20" s="21">
        <f>Esp!D20</f>
        <v>16.1</v>
      </c>
      <c r="E20" s="21">
        <f>Esp!E20</f>
        <v>11.1</v>
      </c>
      <c r="F20" s="21">
        <f>Esp!F20</f>
        <v>9.1</v>
      </c>
      <c r="G20" s="21">
        <f>Esp!G20</f>
        <v>7</v>
      </c>
      <c r="H20" s="21">
        <f>Esp!H20</f>
        <v>4.799999999999997</v>
      </c>
      <c r="I20" s="21">
        <f>Esp!I20</f>
        <v>4.5</v>
      </c>
      <c r="J20" s="42">
        <f>Esp!J20</f>
        <v>4.6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2.75">
      <c r="A21" s="1"/>
      <c r="B21" s="37"/>
      <c r="C21" s="21"/>
      <c r="D21" s="21"/>
      <c r="E21" s="21"/>
      <c r="F21" s="21"/>
      <c r="G21" s="21"/>
      <c r="H21" s="21"/>
      <c r="I21" s="21"/>
      <c r="J21" s="4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" customFormat="1" ht="12.75">
      <c r="A22" s="1"/>
      <c r="B22" s="37" t="s">
        <v>26</v>
      </c>
      <c r="C22" s="21">
        <f>Esp!C22</f>
        <v>21.415384615384614</v>
      </c>
      <c r="D22" s="21">
        <f>Esp!D22</f>
        <v>15.438461538461535</v>
      </c>
      <c r="E22" s="21">
        <f>Esp!E22</f>
        <v>10.892307692307693</v>
      </c>
      <c r="F22" s="21">
        <f>Esp!F22</f>
        <v>9.107692307692307</v>
      </c>
      <c r="G22" s="21">
        <f>Esp!G22</f>
        <v>7.730769230769231</v>
      </c>
      <c r="H22" s="21">
        <f>Esp!H22</f>
        <v>6.36923076923077</v>
      </c>
      <c r="I22" s="21">
        <f>Esp!I22</f>
        <v>5.476923076923077</v>
      </c>
      <c r="J22" s="42">
        <f>Esp!J22</f>
        <v>4.161538461538462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2.75">
      <c r="A23" s="1"/>
      <c r="B23" s="37" t="s">
        <v>27</v>
      </c>
      <c r="C23" s="21">
        <f>Esp!C23</f>
        <v>27.650000000000002</v>
      </c>
      <c r="D23" s="21">
        <f>Esp!D23</f>
        <v>19.875</v>
      </c>
      <c r="E23" s="21">
        <f>Esp!E23</f>
        <v>13.899999999999999</v>
      </c>
      <c r="F23" s="21">
        <f>Esp!F23</f>
        <v>11.525</v>
      </c>
      <c r="G23" s="21">
        <f>Esp!G23</f>
        <v>9.35</v>
      </c>
      <c r="H23" s="21">
        <f>Esp!H23</f>
        <v>7.225</v>
      </c>
      <c r="I23" s="21">
        <f>Esp!I23</f>
        <v>7.399999999999995</v>
      </c>
      <c r="J23" s="42">
        <f>Esp!J23</f>
        <v>4.875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7" s="12" customFormat="1" ht="12.75">
      <c r="A24" s="11"/>
      <c r="B24" s="37" t="s">
        <v>30</v>
      </c>
      <c r="C24" s="21">
        <f>Esp!C24</f>
        <v>17.84</v>
      </c>
      <c r="D24" s="21">
        <f>Esp!D24</f>
        <v>12.960000000000003</v>
      </c>
      <c r="E24" s="21">
        <f>Esp!E24</f>
        <v>9.32</v>
      </c>
      <c r="F24" s="21">
        <f>Esp!F24</f>
        <v>7.82</v>
      </c>
      <c r="G24" s="21">
        <f>Esp!G24</f>
        <v>6.499999999999997</v>
      </c>
      <c r="H24" s="21">
        <f>Esp!H24</f>
        <v>5.120000000000002</v>
      </c>
      <c r="I24" s="21">
        <f>Esp!I24</f>
        <v>4.880000000000001</v>
      </c>
      <c r="J24" s="42">
        <f>Esp!J24</f>
        <v>3.9799999999999995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2.75">
      <c r="A25" s="11"/>
      <c r="B25" s="37" t="s">
        <v>45</v>
      </c>
      <c r="C25" s="21">
        <f>Esp!C25</f>
        <v>25.650000000000002</v>
      </c>
      <c r="D25" s="21">
        <f>Esp!D25</f>
        <v>18.25</v>
      </c>
      <c r="E25" s="21">
        <f>Esp!E25</f>
        <v>12.575</v>
      </c>
      <c r="F25" s="21">
        <f>Esp!F25</f>
        <v>10.325000000000001</v>
      </c>
      <c r="G25" s="21">
        <f>Esp!G25</f>
        <v>8.149999999999999</v>
      </c>
      <c r="H25" s="21">
        <f>Esp!H25</f>
        <v>5.949999999999998</v>
      </c>
      <c r="I25" s="21">
        <f>Esp!I25</f>
        <v>5.399999999999999</v>
      </c>
      <c r="J25" s="42">
        <f>Esp!J25</f>
        <v>3.675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2.75">
      <c r="A26" s="11"/>
      <c r="B26" s="37" t="s">
        <v>37</v>
      </c>
      <c r="C26" s="21">
        <f>Esp!C26</f>
        <v>22.4</v>
      </c>
      <c r="D26" s="21">
        <f>Esp!D26</f>
        <v>15.975</v>
      </c>
      <c r="E26" s="21">
        <f>Esp!E26</f>
        <v>11.2</v>
      </c>
      <c r="F26" s="21">
        <f>Esp!F26</f>
        <v>9.425</v>
      </c>
      <c r="G26" s="21">
        <f>Esp!G26</f>
        <v>8.575</v>
      </c>
      <c r="H26" s="21">
        <f>Esp!H26</f>
        <v>7.800000000000001</v>
      </c>
      <c r="I26" s="21">
        <f>Esp!I26</f>
        <v>5.95</v>
      </c>
      <c r="J26" s="42">
        <f>Esp!J26</f>
        <v>4.775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2.75">
      <c r="A27" s="11"/>
      <c r="B27" s="37" t="s">
        <v>48</v>
      </c>
      <c r="C27" s="21">
        <f>Esp!C27</f>
        <v>22.049999999999997</v>
      </c>
      <c r="D27" s="21">
        <f>Esp!D27</f>
        <v>15.939999999999998</v>
      </c>
      <c r="E27" s="21">
        <f>Esp!E27</f>
        <v>11.3</v>
      </c>
      <c r="F27" s="21">
        <f>Esp!F27</f>
        <v>9.44</v>
      </c>
      <c r="G27" s="21">
        <f>Esp!G27</f>
        <v>7.959999999999999</v>
      </c>
      <c r="H27" s="21">
        <f>Esp!H27</f>
        <v>6.469999999999999</v>
      </c>
      <c r="I27" s="21">
        <f>Esp!I27</f>
        <v>5.8199999999999985</v>
      </c>
      <c r="J27" s="42">
        <f>Esp!J27</f>
        <v>4.32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9" s="12" customFormat="1" ht="8.25" customHeight="1" thickBot="1">
      <c r="A28" s="11"/>
      <c r="B28" s="39"/>
      <c r="C28" s="40"/>
      <c r="D28" s="40"/>
      <c r="E28" s="40"/>
      <c r="F28" s="40"/>
      <c r="G28" s="40"/>
      <c r="H28" s="40"/>
      <c r="I28" s="40"/>
      <c r="J28" s="4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1"/>
      <c r="Y28" s="11"/>
      <c r="Z28" s="11"/>
      <c r="AA28" s="11"/>
      <c r="AB28" s="11"/>
      <c r="AC28" s="11"/>
    </row>
    <row r="29" spans="1:29" s="12" customFormat="1" ht="12.75">
      <c r="A29" s="11"/>
      <c r="B29" s="7"/>
      <c r="C29" s="19"/>
      <c r="D29" s="19"/>
      <c r="E29" s="19"/>
      <c r="F29" s="19"/>
      <c r="G29" s="19"/>
      <c r="H29" s="19"/>
      <c r="I29" s="19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1"/>
      <c r="Y29" s="11"/>
      <c r="Z29" s="11"/>
      <c r="AA29" s="11"/>
      <c r="AB29" s="11"/>
      <c r="AC29" s="11"/>
    </row>
    <row r="30" spans="2:10" ht="12.75">
      <c r="B30" s="22" t="s">
        <v>53</v>
      </c>
      <c r="C30" s="4"/>
      <c r="D30" s="4"/>
      <c r="E30" s="4"/>
      <c r="F30" s="4"/>
      <c r="G30" s="4"/>
      <c r="H30" s="4"/>
      <c r="I30" s="4"/>
      <c r="J30" s="4"/>
    </row>
    <row r="31" spans="2:10" ht="12.75">
      <c r="B31" s="22" t="s">
        <v>56</v>
      </c>
      <c r="C31" s="4"/>
      <c r="D31" s="4"/>
      <c r="E31" s="4"/>
      <c r="F31" s="4"/>
      <c r="G31" s="4"/>
      <c r="H31" s="4"/>
      <c r="I31" s="4"/>
      <c r="J31" s="4"/>
    </row>
    <row r="32" spans="2:10" ht="12.75">
      <c r="B32" s="22" t="s">
        <v>47</v>
      </c>
      <c r="C32" s="4"/>
      <c r="D32" s="4"/>
      <c r="E32" s="4"/>
      <c r="F32" s="4"/>
      <c r="G32" s="4"/>
      <c r="H32" s="4"/>
      <c r="I32" s="4"/>
      <c r="J32" s="4"/>
    </row>
    <row r="33" spans="3:10" ht="12.75">
      <c r="C33" s="5"/>
      <c r="D33" s="5"/>
      <c r="E33" s="5"/>
      <c r="F33" s="5"/>
      <c r="G33" s="5"/>
      <c r="H33" s="5"/>
      <c r="I33" s="5"/>
      <c r="J33" s="1"/>
    </row>
    <row r="34" spans="2:10" ht="12.75">
      <c r="B34" s="1"/>
      <c r="C34" s="5"/>
      <c r="D34" s="5"/>
      <c r="E34" s="5"/>
      <c r="F34" s="5"/>
      <c r="G34" s="5"/>
      <c r="H34" s="5"/>
      <c r="I34" s="5"/>
      <c r="J34" s="1"/>
    </row>
    <row r="35" spans="2:10" ht="12.75">
      <c r="B35" s="1"/>
      <c r="C35" s="5"/>
      <c r="D35" s="5"/>
      <c r="E35" s="5"/>
      <c r="F35" s="5"/>
      <c r="G35" s="5"/>
      <c r="H35" s="5"/>
      <c r="I35" s="5"/>
      <c r="J35" s="1"/>
    </row>
    <row r="36" spans="2:10" ht="12.75">
      <c r="B36" s="1"/>
      <c r="C36" s="5"/>
      <c r="D36" s="5"/>
      <c r="E36" s="5"/>
      <c r="F36" s="5"/>
      <c r="G36" s="5"/>
      <c r="H36" s="5"/>
      <c r="I36" s="5"/>
      <c r="J36" s="1"/>
    </row>
    <row r="37" spans="2:10" ht="12.75">
      <c r="B37" s="1"/>
      <c r="C37" s="5"/>
      <c r="D37" s="5"/>
      <c r="E37" s="5"/>
      <c r="F37" s="5"/>
      <c r="G37" s="5"/>
      <c r="H37" s="5"/>
      <c r="I37" s="5"/>
      <c r="J37" s="1"/>
    </row>
    <row r="38" spans="2:10" ht="12.75">
      <c r="B38" s="1"/>
      <c r="C38" s="5"/>
      <c r="D38" s="5"/>
      <c r="E38" s="5"/>
      <c r="F38" s="5"/>
      <c r="G38" s="5"/>
      <c r="H38" s="5"/>
      <c r="I38" s="5"/>
      <c r="J38" s="1"/>
    </row>
    <row r="39" spans="2:10" ht="12.75">
      <c r="B39" s="1"/>
      <c r="J39" s="1"/>
    </row>
    <row r="40" spans="2:10" ht="12.75">
      <c r="B40" s="1"/>
      <c r="J40" s="1"/>
    </row>
    <row r="41" spans="2:10" ht="12.75">
      <c r="B41" s="1"/>
      <c r="J41" s="1"/>
    </row>
    <row r="42" spans="2:10" ht="12.75">
      <c r="B42" s="1"/>
      <c r="J42" s="1"/>
    </row>
    <row r="43" spans="2:10" ht="12.75">
      <c r="B43" s="1"/>
      <c r="J43" s="1"/>
    </row>
    <row r="44" spans="2:10" ht="12.75">
      <c r="B44" s="1"/>
      <c r="J44" s="1"/>
    </row>
    <row r="45" spans="2:10" ht="12.75">
      <c r="B45" s="1"/>
      <c r="J45" s="1"/>
    </row>
    <row r="46" spans="2:10" ht="12.75">
      <c r="B46" s="1"/>
      <c r="J46" s="1"/>
    </row>
    <row r="47" spans="2:10" ht="12.75">
      <c r="B47" s="1"/>
      <c r="J47" s="1"/>
    </row>
    <row r="48" spans="2:10" ht="12.75">
      <c r="B48" s="1"/>
      <c r="J48" s="1"/>
    </row>
    <row r="49" spans="2:10" ht="12.75">
      <c r="B49" s="23"/>
      <c r="J49" s="1"/>
    </row>
    <row r="50" spans="2:10" ht="12.75">
      <c r="B50" s="1"/>
      <c r="J50" s="1"/>
    </row>
    <row r="51" spans="2:10" ht="12.75">
      <c r="B51" s="23"/>
      <c r="J51" s="1"/>
    </row>
    <row r="52" spans="2:10" ht="12.75">
      <c r="B52" s="3"/>
      <c r="J52" s="1"/>
    </row>
    <row r="53" spans="2:10" ht="12.75">
      <c r="B53" s="8"/>
      <c r="J53" s="1"/>
    </row>
    <row r="54" spans="2:10" ht="12.75">
      <c r="B54" s="1"/>
      <c r="J54" s="1"/>
    </row>
    <row r="55" spans="2:10" ht="12.75">
      <c r="B55" s="1"/>
      <c r="J55" s="1"/>
    </row>
    <row r="56" spans="2:10" ht="12.75">
      <c r="B56" s="1"/>
      <c r="J56" s="1"/>
    </row>
    <row r="57" spans="2:10" ht="12.75">
      <c r="B57" s="1"/>
      <c r="J57" s="1"/>
    </row>
    <row r="58" spans="2:10" ht="12.75">
      <c r="B58" s="1"/>
      <c r="J58" s="1"/>
    </row>
    <row r="59" spans="2:10" ht="12.75">
      <c r="B59" s="1"/>
      <c r="J59" s="1"/>
    </row>
    <row r="60" spans="2:10" ht="12.75">
      <c r="B60" s="1"/>
      <c r="J60" s="1"/>
    </row>
    <row r="61" spans="2:10" ht="12.75">
      <c r="B61" s="1"/>
      <c r="J61" s="1"/>
    </row>
    <row r="62" spans="2:10" ht="12.75">
      <c r="B62" s="1"/>
      <c r="J62" s="1"/>
    </row>
    <row r="63" spans="2:10" ht="12.75">
      <c r="B63" s="1"/>
      <c r="J63" s="1"/>
    </row>
    <row r="64" spans="2:10" ht="12.75">
      <c r="B64" s="1"/>
      <c r="J64" s="1"/>
    </row>
    <row r="65" spans="2:10" ht="12.75">
      <c r="B65" s="1"/>
      <c r="J65" s="1"/>
    </row>
    <row r="66" spans="2:10" ht="12.75">
      <c r="B66" s="1"/>
      <c r="J66" s="1"/>
    </row>
    <row r="67" spans="2:10" ht="12.75">
      <c r="B67" s="1"/>
      <c r="J67" s="1"/>
    </row>
    <row r="68" spans="2:10" ht="12.75">
      <c r="B68" s="1"/>
      <c r="J68" s="1"/>
    </row>
    <row r="69" spans="2:10" ht="12.75">
      <c r="B69" s="1"/>
      <c r="J69" s="1"/>
    </row>
    <row r="70" spans="2:10" ht="12.75">
      <c r="B70" s="1"/>
      <c r="J70" s="1"/>
    </row>
    <row r="71" spans="2:10" ht="12.75">
      <c r="B71" s="1"/>
      <c r="J71" s="1"/>
    </row>
    <row r="72" spans="2:10" ht="12.75">
      <c r="B72" s="1"/>
      <c r="J72" s="1"/>
    </row>
    <row r="73" spans="2:10" ht="12.75">
      <c r="B73" s="1"/>
      <c r="J73" s="1"/>
    </row>
    <row r="74" spans="2:10" ht="12.75">
      <c r="B74" s="1"/>
      <c r="J74" s="1"/>
    </row>
    <row r="75" spans="2:10" ht="12.75">
      <c r="B75" s="1"/>
      <c r="J75" s="1"/>
    </row>
    <row r="76" spans="2:10" ht="12.75">
      <c r="B76" s="1"/>
      <c r="J76" s="1"/>
    </row>
    <row r="77" spans="2:10" ht="12.75">
      <c r="B77" s="1"/>
      <c r="J77" s="1"/>
    </row>
    <row r="78" spans="2:10" ht="12.75">
      <c r="B78" s="1"/>
      <c r="J78" s="1"/>
    </row>
    <row r="79" spans="2:10" ht="12.75">
      <c r="B79" s="1"/>
      <c r="J79" s="1"/>
    </row>
    <row r="80" spans="2:10" ht="12.75">
      <c r="B80" s="1"/>
      <c r="J80" s="1"/>
    </row>
    <row r="81" spans="2:10" ht="12.75">
      <c r="B81" s="1"/>
      <c r="J81" s="1"/>
    </row>
    <row r="82" spans="2:10" ht="12.75">
      <c r="B82" s="1"/>
      <c r="J82" s="1"/>
    </row>
    <row r="83" spans="2:10" ht="12.75">
      <c r="B83" s="1"/>
      <c r="J83" s="1"/>
    </row>
    <row r="84" spans="2:10" ht="12.75">
      <c r="B84" s="1"/>
      <c r="J84" s="1"/>
    </row>
    <row r="85" spans="2:10" ht="12.75">
      <c r="B85" s="1"/>
      <c r="J85" s="1"/>
    </row>
    <row r="86" spans="2:10" ht="12.75">
      <c r="B86" s="1"/>
      <c r="J86" s="1"/>
    </row>
    <row r="87" spans="2:10" ht="12.75">
      <c r="B87" s="1"/>
      <c r="J87" s="1"/>
    </row>
    <row r="88" spans="2:10" ht="12.75">
      <c r="B88" s="1"/>
      <c r="J8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PageLayoutView="0" workbookViewId="0" topLeftCell="A2">
      <selection activeCell="B32" sqref="B32"/>
    </sheetView>
  </sheetViews>
  <sheetFormatPr defaultColWidth="9.140625" defaultRowHeight="15"/>
  <cols>
    <col min="1" max="1" width="1.28515625" style="5" customWidth="1"/>
    <col min="2" max="2" width="20.57421875" style="2" customWidth="1"/>
    <col min="3" max="9" width="6.140625" style="6" customWidth="1"/>
    <col min="10" max="10" width="6.140625" style="2" customWidth="1"/>
    <col min="11" max="11" width="2.8515625" style="5" customWidth="1"/>
    <col min="12" max="213" width="9.140625" style="6" customWidth="1"/>
    <col min="214" max="214" width="14.8515625" style="6" customWidth="1"/>
    <col min="215" max="215" width="0" style="6" hidden="1" customWidth="1"/>
    <col min="216" max="220" width="9.140625" style="6" bestFit="1" customWidth="1"/>
    <col min="221" max="16384" width="9.140625" style="6" customWidth="1"/>
  </cols>
  <sheetData>
    <row r="1" spans="1:24" s="12" customFormat="1" ht="15">
      <c r="A1" s="11"/>
      <c r="B1" s="9" t="s">
        <v>35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2" customFormat="1" ht="14.25">
      <c r="A2" s="11"/>
      <c r="B2" s="13" t="s">
        <v>32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8" s="2" customFormat="1" ht="8.25" customHeight="1" thickBot="1">
      <c r="A3" s="1"/>
      <c r="B3" s="1"/>
      <c r="C3" s="14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s="2" customFormat="1" ht="6" customHeight="1">
      <c r="A4" s="1"/>
      <c r="B4" s="28"/>
      <c r="C4" s="29"/>
      <c r="D4" s="29"/>
      <c r="E4" s="29"/>
      <c r="F4" s="29"/>
      <c r="G4" s="29"/>
      <c r="H4" s="29"/>
      <c r="I4" s="29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2" s="2" customFormat="1" ht="12.75">
      <c r="A5" s="1"/>
      <c r="B5" s="31" t="s">
        <v>1</v>
      </c>
      <c r="C5" s="24">
        <v>1970</v>
      </c>
      <c r="D5" s="24">
        <v>1980</v>
      </c>
      <c r="E5" s="24">
        <v>1990</v>
      </c>
      <c r="F5" s="24">
        <v>1995</v>
      </c>
      <c r="G5" s="24">
        <v>2000</v>
      </c>
      <c r="H5" s="24">
        <v>2005</v>
      </c>
      <c r="I5" s="24">
        <v>2010</v>
      </c>
      <c r="J5" s="32">
        <v>2015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s="2" customFormat="1" ht="6" customHeight="1" thickBot="1">
      <c r="A6" s="1"/>
      <c r="B6" s="33"/>
      <c r="C6" s="20"/>
      <c r="D6" s="20"/>
      <c r="E6" s="20"/>
      <c r="F6" s="20"/>
      <c r="G6" s="20"/>
      <c r="H6" s="20"/>
      <c r="I6" s="20"/>
      <c r="J6" s="3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s="2" customFormat="1" ht="6" customHeight="1">
      <c r="A7" s="1"/>
      <c r="B7" s="35"/>
      <c r="C7" s="15"/>
      <c r="D7" s="15"/>
      <c r="E7" s="15"/>
      <c r="F7" s="15"/>
      <c r="G7" s="15"/>
      <c r="H7" s="15"/>
      <c r="I7" s="15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2" s="2" customFormat="1" ht="12.75">
      <c r="A8" s="1"/>
      <c r="B8" s="37" t="s">
        <v>3</v>
      </c>
      <c r="C8" s="25">
        <f>Esp!C8</f>
        <v>7</v>
      </c>
      <c r="D8" s="25">
        <f>Esp!D8</f>
        <v>5.6</v>
      </c>
      <c r="E8" s="25">
        <f>Esp!E8</f>
        <v>4.3</v>
      </c>
      <c r="F8" s="25">
        <f>Esp!F8</f>
        <v>3.7</v>
      </c>
      <c r="G8" s="25">
        <f>Esp!G8</f>
        <v>2.799999999999997</v>
      </c>
      <c r="H8" s="25">
        <f>Esp!H8</f>
        <v>2.8</v>
      </c>
      <c r="I8" s="25">
        <f>Esp!I8</f>
        <v>2.200000000000003</v>
      </c>
      <c r="J8" s="38">
        <f>Esp!J8</f>
        <v>1.9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2.75">
      <c r="A9" s="1"/>
      <c r="B9" s="37" t="s">
        <v>39</v>
      </c>
      <c r="C9" s="25">
        <f>Esp!C9</f>
        <v>42.5</v>
      </c>
      <c r="D9" s="25">
        <f>Esp!D9</f>
        <v>31.3</v>
      </c>
      <c r="E9" s="25">
        <f>Esp!E9</f>
        <v>21.9</v>
      </c>
      <c r="F9" s="25">
        <f>Esp!F9</f>
        <v>17.9</v>
      </c>
      <c r="G9" s="25">
        <f>Esp!G9</f>
        <v>13.299999999999997</v>
      </c>
      <c r="H9" s="25">
        <f>Esp!H9</f>
        <v>9.299999999999997</v>
      </c>
      <c r="I9" s="25">
        <f>Esp!I9</f>
        <v>8.799999999999997</v>
      </c>
      <c r="J9" s="38">
        <f>Esp!J9</f>
        <v>4.3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2.75">
      <c r="A10" s="1"/>
      <c r="B10" s="37" t="s">
        <v>40</v>
      </c>
      <c r="C10" s="25">
        <f>Esp!C10</f>
        <v>31.6</v>
      </c>
      <c r="D10" s="25">
        <f>Esp!D10</f>
        <v>24</v>
      </c>
      <c r="E10" s="25">
        <f>Esp!E10</f>
        <v>18</v>
      </c>
      <c r="F10" s="25">
        <f>Esp!F10</f>
        <v>15.3</v>
      </c>
      <c r="G10" s="25">
        <f>Esp!G10</f>
        <v>13.599999999999994</v>
      </c>
      <c r="H10" s="25">
        <f>Esp!H10</f>
        <v>10.400000000000006</v>
      </c>
      <c r="I10" s="25">
        <f>Esp!I10</f>
        <v>9.700000000000003</v>
      </c>
      <c r="J10" s="38">
        <f>Esp!J10</f>
        <v>7.4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2.75">
      <c r="A11" s="1"/>
      <c r="B11" s="37" t="s">
        <v>9</v>
      </c>
      <c r="C11" s="25">
        <f>Esp!C11</f>
        <v>12.4</v>
      </c>
      <c r="D11" s="25">
        <f>Esp!D11</f>
        <v>8.6</v>
      </c>
      <c r="E11" s="25">
        <f>Esp!E11</f>
        <v>6</v>
      </c>
      <c r="F11" s="25">
        <f>Esp!F11</f>
        <v>5.1</v>
      </c>
      <c r="G11" s="25">
        <f>Esp!G11</f>
        <v>4.2</v>
      </c>
      <c r="H11" s="25">
        <f>Esp!H11</f>
        <v>3.5</v>
      </c>
      <c r="I11" s="25">
        <f>Esp!I11</f>
        <v>3.3</v>
      </c>
      <c r="J11" s="38">
        <f>Esp!J11</f>
        <v>2.7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" customFormat="1" ht="12.75">
      <c r="A12" s="1"/>
      <c r="B12" s="37" t="s">
        <v>41</v>
      </c>
      <c r="C12" s="25">
        <f>Esp!C12</f>
        <v>22.2</v>
      </c>
      <c r="D12" s="25">
        <f>Esp!D12</f>
        <v>16</v>
      </c>
      <c r="E12" s="25">
        <f>Esp!E12</f>
        <v>11.6</v>
      </c>
      <c r="F12" s="25">
        <f>Esp!F12</f>
        <v>9.9</v>
      </c>
      <c r="G12" s="25">
        <f>Esp!G12</f>
        <v>8.4</v>
      </c>
      <c r="H12" s="25">
        <f>Esp!H12</f>
        <v>7.200000000000003</v>
      </c>
      <c r="I12" s="25">
        <f>Esp!I12</f>
        <v>6.599999999999994</v>
      </c>
      <c r="J12" s="38">
        <f>Esp!J12</f>
        <v>5.3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2.75">
      <c r="A13" s="1"/>
      <c r="B13" s="37" t="s">
        <v>13</v>
      </c>
      <c r="C13" s="25">
        <f>Esp!C13</f>
        <v>10.7</v>
      </c>
      <c r="D13" s="25">
        <f>Esp!D13</f>
        <v>7.5</v>
      </c>
      <c r="E13" s="25">
        <f>Esp!E13</f>
        <v>4.9</v>
      </c>
      <c r="F13" s="25">
        <f>Esp!F13</f>
        <v>4.1</v>
      </c>
      <c r="G13" s="25">
        <f>Esp!G13</f>
        <v>3.3</v>
      </c>
      <c r="H13" s="25">
        <f>Esp!H13</f>
        <v>2.7</v>
      </c>
      <c r="I13" s="25">
        <f>Esp!I13</f>
        <v>0.20000000000000284</v>
      </c>
      <c r="J13" s="38">
        <f>Esp!J13</f>
        <v>0.3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2.75">
      <c r="A14" s="1"/>
      <c r="B14" s="37" t="s">
        <v>42</v>
      </c>
      <c r="C14" s="25">
        <f>Esp!C14</f>
        <v>25.7</v>
      </c>
      <c r="D14" s="25">
        <f>Esp!D14</f>
        <v>18.1</v>
      </c>
      <c r="E14" s="25">
        <f>Esp!E14</f>
        <v>12.4</v>
      </c>
      <c r="F14" s="25">
        <f>Esp!F14</f>
        <v>10.2</v>
      </c>
      <c r="G14" s="25">
        <f>Esp!G14</f>
        <v>9</v>
      </c>
      <c r="H14" s="25">
        <f>Esp!H14</f>
        <v>7</v>
      </c>
      <c r="I14" s="25">
        <f>Esp!I14</f>
        <v>8.099999999999994</v>
      </c>
      <c r="J14" s="38">
        <f>Esp!J14</f>
        <v>5.5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2.75">
      <c r="A15" s="1"/>
      <c r="B15" s="37" t="s">
        <v>43</v>
      </c>
      <c r="C15" s="25">
        <f>Esp!C15</f>
        <v>26.5</v>
      </c>
      <c r="D15" s="25">
        <f>Esp!D15</f>
        <v>18.7</v>
      </c>
      <c r="E15" s="25">
        <f>Esp!E15</f>
        <v>12.7</v>
      </c>
      <c r="F15" s="25">
        <f>Esp!F15</f>
        <v>10.5</v>
      </c>
      <c r="G15" s="25">
        <f>Esp!G15</f>
        <v>9.5</v>
      </c>
      <c r="H15" s="25">
        <f>Esp!H15</f>
        <v>8.400000000000006</v>
      </c>
      <c r="I15" s="25">
        <f>Esp!I15</f>
        <v>6.900000000000006</v>
      </c>
      <c r="J15" s="38">
        <f>Esp!J15</f>
        <v>5.6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2.75">
      <c r="A16" s="1"/>
      <c r="B16" s="37" t="s">
        <v>31</v>
      </c>
      <c r="C16" s="25">
        <f>Esp!C16</f>
        <v>20.7</v>
      </c>
      <c r="D16" s="25">
        <f>Esp!D16</f>
        <v>15.1</v>
      </c>
      <c r="E16" s="25">
        <f>Esp!E16</f>
        <v>11</v>
      </c>
      <c r="F16" s="25">
        <f>Esp!F16</f>
        <v>9.4</v>
      </c>
      <c r="G16" s="25">
        <f>Esp!G16</f>
        <v>8.099999999999994</v>
      </c>
      <c r="H16" s="25">
        <f>Esp!H16</f>
        <v>7</v>
      </c>
      <c r="I16" s="25">
        <f>Esp!I16</f>
        <v>5.900000000000006</v>
      </c>
      <c r="J16" s="38">
        <f>Esp!J16</f>
        <v>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" customFormat="1" ht="12.75">
      <c r="A17" s="1"/>
      <c r="B17" s="37" t="s">
        <v>20</v>
      </c>
      <c r="C17" s="25">
        <f>Esp!C17</f>
        <v>20.2</v>
      </c>
      <c r="D17" s="25">
        <f>Esp!D17</f>
        <v>14.1</v>
      </c>
      <c r="E17" s="25">
        <f>Esp!E17</f>
        <v>9.7</v>
      </c>
      <c r="F17" s="25">
        <f>Esp!F17</f>
        <v>8.1</v>
      </c>
      <c r="G17" s="25">
        <f>Esp!G17</f>
        <v>6.7</v>
      </c>
      <c r="H17" s="25">
        <f>Esp!H17</f>
        <v>5.4</v>
      </c>
      <c r="I17" s="25">
        <f>Esp!I17</f>
        <v>6.099999999999994</v>
      </c>
      <c r="J17" s="38">
        <f>Esp!J17</f>
        <v>4.4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" customFormat="1" ht="12.75">
      <c r="A18" s="1"/>
      <c r="B18" s="37" t="s">
        <v>22</v>
      </c>
      <c r="C18" s="25">
        <f>Esp!C18</f>
        <v>28.5</v>
      </c>
      <c r="D18" s="25">
        <f>Esp!D18</f>
        <v>20.6</v>
      </c>
      <c r="E18" s="25">
        <f>Esp!E18</f>
        <v>14.5</v>
      </c>
      <c r="F18" s="25">
        <f>Esp!F18</f>
        <v>12.2</v>
      </c>
      <c r="G18" s="25">
        <f>Esp!G18</f>
        <v>12.2</v>
      </c>
      <c r="H18" s="25">
        <f>Esp!H18</f>
        <v>12.099999999999994</v>
      </c>
      <c r="I18" s="25">
        <f>Esp!I18</f>
        <v>7</v>
      </c>
      <c r="J18" s="38">
        <f>Esp!J18</f>
        <v>5.5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" customFormat="1" ht="12.75">
      <c r="A19" s="1"/>
      <c r="B19" s="37" t="s">
        <v>24</v>
      </c>
      <c r="C19" s="25">
        <f>Esp!C19</f>
        <v>6.7</v>
      </c>
      <c r="D19" s="25">
        <f>Esp!D19</f>
        <v>5</v>
      </c>
      <c r="E19" s="25">
        <f>Esp!E19</f>
        <v>3.5</v>
      </c>
      <c r="F19" s="25">
        <f>Esp!F19</f>
        <v>2.9</v>
      </c>
      <c r="G19" s="25">
        <f>Esp!G19</f>
        <v>2.4</v>
      </c>
      <c r="H19" s="25">
        <f>Esp!H19</f>
        <v>2.200000000000003</v>
      </c>
      <c r="I19" s="25">
        <f>Esp!I19</f>
        <v>1.9000000000000057</v>
      </c>
      <c r="J19" s="38">
        <f>Esp!J19</f>
        <v>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" customFormat="1" ht="12.75">
      <c r="A20" s="1"/>
      <c r="B20" s="37" t="s">
        <v>25</v>
      </c>
      <c r="C20" s="25">
        <f>Esp!C20</f>
        <v>23.7</v>
      </c>
      <c r="D20" s="25">
        <f>Esp!D20</f>
        <v>16.1</v>
      </c>
      <c r="E20" s="25">
        <f>Esp!E20</f>
        <v>11.1</v>
      </c>
      <c r="F20" s="25">
        <f>Esp!F20</f>
        <v>9.1</v>
      </c>
      <c r="G20" s="25">
        <f>Esp!G20</f>
        <v>7</v>
      </c>
      <c r="H20" s="25">
        <f>Esp!H20</f>
        <v>4.799999999999997</v>
      </c>
      <c r="I20" s="25">
        <f>Esp!I20</f>
        <v>4.5</v>
      </c>
      <c r="J20" s="38">
        <f>Esp!J20</f>
        <v>4.6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2.75">
      <c r="A21" s="1"/>
      <c r="B21" s="37"/>
      <c r="C21" s="25"/>
      <c r="D21" s="25"/>
      <c r="E21" s="25"/>
      <c r="F21" s="25"/>
      <c r="G21" s="25"/>
      <c r="H21" s="25"/>
      <c r="I21" s="25"/>
      <c r="J21" s="3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" customFormat="1" ht="12.75">
      <c r="A22" s="1"/>
      <c r="B22" s="37" t="s">
        <v>26</v>
      </c>
      <c r="C22" s="25">
        <f>Esp!C22</f>
        <v>21.415384615384614</v>
      </c>
      <c r="D22" s="25">
        <f>Esp!D22</f>
        <v>15.438461538461535</v>
      </c>
      <c r="E22" s="25">
        <f>Esp!E22</f>
        <v>10.892307692307693</v>
      </c>
      <c r="F22" s="25">
        <f>Esp!F22</f>
        <v>9.107692307692307</v>
      </c>
      <c r="G22" s="25">
        <f>Esp!G22</f>
        <v>7.730769230769231</v>
      </c>
      <c r="H22" s="25">
        <f>Esp!H22</f>
        <v>6.36923076923077</v>
      </c>
      <c r="I22" s="25">
        <f>Esp!I22</f>
        <v>5.476923076923077</v>
      </c>
      <c r="J22" s="38">
        <f>Esp!J22</f>
        <v>4.161538461538462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2.75">
      <c r="A23" s="1"/>
      <c r="B23" s="37" t="s">
        <v>27</v>
      </c>
      <c r="C23" s="25">
        <f>Esp!C23</f>
        <v>27.650000000000002</v>
      </c>
      <c r="D23" s="25">
        <f>Esp!D23</f>
        <v>19.875</v>
      </c>
      <c r="E23" s="25">
        <f>Esp!E23</f>
        <v>13.899999999999999</v>
      </c>
      <c r="F23" s="25">
        <f>Esp!F23</f>
        <v>11.525</v>
      </c>
      <c r="G23" s="25">
        <f>Esp!G23</f>
        <v>9.35</v>
      </c>
      <c r="H23" s="25">
        <f>Esp!H23</f>
        <v>7.225</v>
      </c>
      <c r="I23" s="25">
        <f>Esp!I23</f>
        <v>7.399999999999995</v>
      </c>
      <c r="J23" s="38">
        <f>Esp!J23</f>
        <v>4.875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7" s="12" customFormat="1" ht="12.75">
      <c r="A24" s="11"/>
      <c r="B24" s="37" t="s">
        <v>28</v>
      </c>
      <c r="C24" s="25">
        <f>Esp!C24</f>
        <v>17.84</v>
      </c>
      <c r="D24" s="25">
        <f>Esp!D24</f>
        <v>12.960000000000003</v>
      </c>
      <c r="E24" s="25">
        <f>Esp!E24</f>
        <v>9.32</v>
      </c>
      <c r="F24" s="25">
        <f>Esp!F24</f>
        <v>7.82</v>
      </c>
      <c r="G24" s="25">
        <f>Esp!G24</f>
        <v>6.499999999999997</v>
      </c>
      <c r="H24" s="25">
        <f>Esp!H24</f>
        <v>5.120000000000002</v>
      </c>
      <c r="I24" s="25">
        <f>Esp!I24</f>
        <v>4.880000000000001</v>
      </c>
      <c r="J24" s="38">
        <f>Esp!J24</f>
        <v>3.9799999999999995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2.75">
      <c r="A25" s="11"/>
      <c r="B25" s="37" t="s">
        <v>50</v>
      </c>
      <c r="C25" s="25">
        <f>Esp!C25</f>
        <v>25.650000000000002</v>
      </c>
      <c r="D25" s="25">
        <f>Esp!D25</f>
        <v>18.25</v>
      </c>
      <c r="E25" s="25">
        <f>Esp!E25</f>
        <v>12.575</v>
      </c>
      <c r="F25" s="25">
        <f>Esp!F25</f>
        <v>10.325000000000001</v>
      </c>
      <c r="G25" s="25">
        <f>Esp!G25</f>
        <v>8.149999999999999</v>
      </c>
      <c r="H25" s="25">
        <f>Esp!H25</f>
        <v>5.949999999999998</v>
      </c>
      <c r="I25" s="25">
        <f>Esp!I25</f>
        <v>5.399999999999999</v>
      </c>
      <c r="J25" s="38">
        <f>Esp!J25</f>
        <v>3.675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2.75">
      <c r="A26" s="11"/>
      <c r="B26" s="37" t="s">
        <v>38</v>
      </c>
      <c r="C26" s="25">
        <f>Esp!C26</f>
        <v>22.4</v>
      </c>
      <c r="D26" s="25">
        <f>Esp!D26</f>
        <v>15.975</v>
      </c>
      <c r="E26" s="25">
        <f>Esp!E26</f>
        <v>11.2</v>
      </c>
      <c r="F26" s="25">
        <f>Esp!F26</f>
        <v>9.425</v>
      </c>
      <c r="G26" s="25">
        <f>Esp!G26</f>
        <v>8.575</v>
      </c>
      <c r="H26" s="25">
        <f>Esp!H26</f>
        <v>7.800000000000001</v>
      </c>
      <c r="I26" s="25">
        <f>Esp!I26</f>
        <v>5.95</v>
      </c>
      <c r="J26" s="38">
        <f>Esp!J26</f>
        <v>4.775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2.75">
      <c r="A27" s="11"/>
      <c r="B27" s="37" t="s">
        <v>51</v>
      </c>
      <c r="C27" s="25">
        <f>Esp!C27</f>
        <v>22.049999999999997</v>
      </c>
      <c r="D27" s="25">
        <f>Esp!D27</f>
        <v>15.939999999999998</v>
      </c>
      <c r="E27" s="25">
        <f>Esp!E27</f>
        <v>11.3</v>
      </c>
      <c r="F27" s="25">
        <f>Esp!F27</f>
        <v>9.44</v>
      </c>
      <c r="G27" s="25">
        <f>Esp!G27</f>
        <v>7.959999999999999</v>
      </c>
      <c r="H27" s="25">
        <f>Esp!H27</f>
        <v>6.469999999999999</v>
      </c>
      <c r="I27" s="25">
        <f>Esp!I27</f>
        <v>5.8199999999999985</v>
      </c>
      <c r="J27" s="38">
        <f>Esp!J27</f>
        <v>4.32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9" s="12" customFormat="1" ht="8.25" customHeight="1" thickBot="1">
      <c r="A28" s="11"/>
      <c r="B28" s="39"/>
      <c r="C28" s="40"/>
      <c r="D28" s="40"/>
      <c r="E28" s="40"/>
      <c r="F28" s="40"/>
      <c r="G28" s="40"/>
      <c r="H28" s="40"/>
      <c r="I28" s="40"/>
      <c r="J28" s="4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1"/>
      <c r="Y28" s="11"/>
      <c r="Z28" s="11"/>
      <c r="AA28" s="11"/>
      <c r="AB28" s="11"/>
      <c r="AC28" s="11"/>
    </row>
    <row r="29" spans="1:29" s="12" customFormat="1" ht="12.75">
      <c r="A29" s="11"/>
      <c r="B29" s="7"/>
      <c r="C29" s="19"/>
      <c r="D29" s="19"/>
      <c r="E29" s="19"/>
      <c r="F29" s="19"/>
      <c r="G29" s="19"/>
      <c r="H29" s="19"/>
      <c r="I29" s="19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1"/>
      <c r="Y29" s="11"/>
      <c r="Z29" s="11"/>
      <c r="AA29" s="11"/>
      <c r="AB29" s="11"/>
      <c r="AC29" s="11"/>
    </row>
    <row r="30" spans="2:10" ht="12.75">
      <c r="B30" s="22" t="s">
        <v>54</v>
      </c>
      <c r="C30" s="4"/>
      <c r="D30" s="4"/>
      <c r="E30" s="4"/>
      <c r="F30" s="4"/>
      <c r="G30" s="4"/>
      <c r="H30" s="4"/>
      <c r="I30" s="4"/>
      <c r="J30" s="4"/>
    </row>
    <row r="31" spans="2:10" ht="12.75">
      <c r="B31" s="3" t="s">
        <v>57</v>
      </c>
      <c r="C31" s="4"/>
      <c r="D31" s="4"/>
      <c r="E31" s="4"/>
      <c r="F31" s="4"/>
      <c r="G31" s="4"/>
      <c r="H31" s="4"/>
      <c r="I31" s="4"/>
      <c r="J31" s="4"/>
    </row>
    <row r="32" spans="2:10" ht="12.75">
      <c r="B32" s="22" t="s">
        <v>49</v>
      </c>
      <c r="C32" s="4"/>
      <c r="D32" s="4"/>
      <c r="E32" s="4"/>
      <c r="F32" s="4"/>
      <c r="G32" s="4"/>
      <c r="H32" s="4"/>
      <c r="I32" s="4"/>
      <c r="J32" s="4"/>
    </row>
    <row r="33" spans="3:10" ht="12.75">
      <c r="C33" s="5"/>
      <c r="D33" s="5"/>
      <c r="E33" s="5"/>
      <c r="F33" s="5"/>
      <c r="G33" s="5"/>
      <c r="H33" s="5"/>
      <c r="I33" s="5"/>
      <c r="J33" s="1"/>
    </row>
    <row r="34" spans="2:10" ht="12.75">
      <c r="B34" s="1"/>
      <c r="C34" s="5"/>
      <c r="D34" s="5"/>
      <c r="E34" s="5"/>
      <c r="F34" s="5"/>
      <c r="G34" s="5"/>
      <c r="H34" s="5"/>
      <c r="I34" s="5"/>
      <c r="J34" s="1"/>
    </row>
    <row r="35" spans="2:10" ht="12.75">
      <c r="B35" s="1"/>
      <c r="C35" s="5"/>
      <c r="D35" s="5"/>
      <c r="E35" s="5"/>
      <c r="F35" s="5"/>
      <c r="G35" s="5"/>
      <c r="H35" s="5"/>
      <c r="I35" s="5"/>
      <c r="J35" s="1"/>
    </row>
    <row r="36" spans="2:10" ht="12.75">
      <c r="B36" s="1"/>
      <c r="C36" s="5"/>
      <c r="D36" s="5"/>
      <c r="E36" s="5"/>
      <c r="F36" s="5"/>
      <c r="G36" s="5"/>
      <c r="H36" s="5"/>
      <c r="I36" s="5"/>
      <c r="J36" s="1"/>
    </row>
    <row r="37" spans="2:10" ht="12.75">
      <c r="B37" s="1"/>
      <c r="C37" s="5"/>
      <c r="D37" s="5"/>
      <c r="E37" s="5"/>
      <c r="F37" s="5"/>
      <c r="G37" s="5"/>
      <c r="H37" s="5"/>
      <c r="I37" s="5"/>
      <c r="J37" s="1"/>
    </row>
    <row r="38" spans="2:10" ht="12.75">
      <c r="B38" s="1"/>
      <c r="C38" s="5"/>
      <c r="D38" s="5"/>
      <c r="E38" s="5"/>
      <c r="F38" s="5"/>
      <c r="G38" s="5"/>
      <c r="H38" s="5"/>
      <c r="I38" s="5"/>
      <c r="J38" s="1"/>
    </row>
    <row r="39" spans="2:10" ht="12.75">
      <c r="B39" s="1"/>
      <c r="J39" s="1"/>
    </row>
    <row r="40" spans="2:10" ht="12.75">
      <c r="B40" s="1"/>
      <c r="J40" s="1"/>
    </row>
    <row r="41" spans="2:10" ht="12.75">
      <c r="B41" s="1"/>
      <c r="J41" s="1"/>
    </row>
    <row r="42" spans="2:10" ht="12.75">
      <c r="B42" s="1"/>
      <c r="J42" s="1"/>
    </row>
    <row r="43" spans="2:10" ht="12.75">
      <c r="B43" s="1"/>
      <c r="J43" s="1"/>
    </row>
    <row r="44" spans="2:10" ht="12.75">
      <c r="B44" s="1"/>
      <c r="J44" s="1"/>
    </row>
    <row r="45" spans="2:10" ht="12.75">
      <c r="B45" s="1"/>
      <c r="J45" s="1"/>
    </row>
    <row r="46" spans="2:10" ht="12.75">
      <c r="B46" s="1"/>
      <c r="J46" s="1"/>
    </row>
    <row r="47" spans="2:10" ht="12.75">
      <c r="B47" s="1"/>
      <c r="J47" s="1"/>
    </row>
    <row r="48" spans="2:10" ht="12.75">
      <c r="B48" s="1"/>
      <c r="J48" s="1"/>
    </row>
    <row r="49" spans="2:10" ht="12.75">
      <c r="B49" s="23"/>
      <c r="J49" s="1"/>
    </row>
    <row r="50" spans="2:10" ht="12.75">
      <c r="B50" s="1"/>
      <c r="J50" s="1"/>
    </row>
    <row r="51" spans="2:10" ht="12.75">
      <c r="B51" s="23"/>
      <c r="J51" s="1"/>
    </row>
    <row r="52" spans="2:10" ht="12.75">
      <c r="B52" s="3"/>
      <c r="J52" s="1"/>
    </row>
    <row r="53" spans="2:10" ht="12.75">
      <c r="B53" s="8"/>
      <c r="J53" s="1"/>
    </row>
    <row r="54" spans="2:10" ht="12.75">
      <c r="B54" s="1"/>
      <c r="J54" s="1"/>
    </row>
    <row r="55" spans="2:10" ht="12.75">
      <c r="B55" s="1"/>
      <c r="J55" s="1"/>
    </row>
    <row r="56" spans="2:10" ht="12.75">
      <c r="B56" s="1"/>
      <c r="J56" s="1"/>
    </row>
    <row r="57" spans="2:10" ht="12.75">
      <c r="B57" s="1"/>
      <c r="J57" s="1"/>
    </row>
    <row r="58" spans="2:10" ht="12.75">
      <c r="B58" s="1"/>
      <c r="J58" s="1"/>
    </row>
    <row r="59" spans="2:10" ht="12.75">
      <c r="B59" s="1"/>
      <c r="J59" s="1"/>
    </row>
    <row r="60" spans="2:10" ht="12.75">
      <c r="B60" s="1"/>
      <c r="J60" s="1"/>
    </row>
    <row r="61" spans="2:10" ht="12.75">
      <c r="B61" s="1"/>
      <c r="J61" s="1"/>
    </row>
    <row r="62" spans="2:10" ht="12.75">
      <c r="B62" s="1"/>
      <c r="J62" s="1"/>
    </row>
    <row r="63" spans="2:10" ht="12.75">
      <c r="B63" s="1"/>
      <c r="J63" s="1"/>
    </row>
    <row r="64" spans="2:10" ht="12.75">
      <c r="B64" s="1"/>
      <c r="J64" s="1"/>
    </row>
    <row r="65" spans="2:10" ht="12.75">
      <c r="B65" s="1"/>
      <c r="J65" s="1"/>
    </row>
    <row r="66" spans="2:10" ht="12.75">
      <c r="B66" s="1"/>
      <c r="J66" s="1"/>
    </row>
    <row r="67" spans="2:10" ht="12.75">
      <c r="B67" s="1"/>
      <c r="J67" s="1"/>
    </row>
    <row r="68" spans="2:10" ht="12.75">
      <c r="B68" s="1"/>
      <c r="J68" s="1"/>
    </row>
    <row r="69" spans="2:10" ht="12.75">
      <c r="B69" s="1"/>
      <c r="J69" s="1"/>
    </row>
    <row r="70" spans="2:10" ht="12.75">
      <c r="B70" s="1"/>
      <c r="J70" s="1"/>
    </row>
    <row r="71" spans="2:10" ht="12.75">
      <c r="B71" s="1"/>
      <c r="J71" s="1"/>
    </row>
    <row r="72" spans="2:10" ht="12.75">
      <c r="B72" s="1"/>
      <c r="J72" s="1"/>
    </row>
    <row r="73" spans="2:10" ht="12.75">
      <c r="B73" s="1"/>
      <c r="J73" s="1"/>
    </row>
    <row r="74" spans="2:10" ht="12.75">
      <c r="B74" s="1"/>
      <c r="J74" s="1"/>
    </row>
    <row r="75" spans="2:10" ht="12.75">
      <c r="B75" s="1"/>
      <c r="J75" s="1"/>
    </row>
    <row r="76" spans="2:10" ht="12.75">
      <c r="B76" s="1"/>
      <c r="J76" s="1"/>
    </row>
    <row r="77" spans="2:10" ht="12.75">
      <c r="B77" s="1"/>
      <c r="J77" s="1"/>
    </row>
    <row r="78" spans="2:10" ht="12.75">
      <c r="B78" s="1"/>
      <c r="J78" s="1"/>
    </row>
    <row r="79" spans="2:10" ht="12.75">
      <c r="B79" s="1"/>
      <c r="J79" s="1"/>
    </row>
    <row r="80" spans="2:10" ht="12.75">
      <c r="B80" s="1"/>
      <c r="J80" s="1"/>
    </row>
    <row r="81" spans="2:10" ht="12.75">
      <c r="B81" s="1"/>
      <c r="J81" s="1"/>
    </row>
    <row r="82" spans="2:10" ht="12.75">
      <c r="B82" s="1"/>
      <c r="J82" s="1"/>
    </row>
    <row r="83" spans="2:10" ht="12.75">
      <c r="B83" s="1"/>
      <c r="J83" s="1"/>
    </row>
    <row r="84" spans="2:10" ht="12.75">
      <c r="B84" s="1"/>
      <c r="J84" s="1"/>
    </row>
    <row r="85" spans="2:10" ht="12.75">
      <c r="B85" s="1"/>
      <c r="J85" s="1"/>
    </row>
    <row r="86" spans="2:10" ht="12.75">
      <c r="B86" s="1"/>
      <c r="J86" s="1"/>
    </row>
    <row r="87" spans="2:10" ht="12.75">
      <c r="B87" s="1"/>
      <c r="J87" s="1"/>
    </row>
    <row r="88" spans="2:10" ht="12.75">
      <c r="B88" s="1"/>
      <c r="J8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Arimon</dc:creator>
  <cp:keywords/>
  <dc:description/>
  <cp:lastModifiedBy>Fernando Correa</cp:lastModifiedBy>
  <dcterms:created xsi:type="dcterms:W3CDTF">2012-06-18T15:11:10Z</dcterms:created>
  <dcterms:modified xsi:type="dcterms:W3CDTF">2017-12-13T19:05:08Z</dcterms:modified>
  <cp:category/>
  <cp:version/>
  <cp:contentType/>
  <cp:contentStatus/>
</cp:coreProperties>
</file>